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4fbf5a871eb7e134/Documentos/INFORMACIÓN PUBLICA - 16-04-2020/2024 Informacion www asotacgua.com/12 DICIEMBRE/Numeral 22/"/>
    </mc:Choice>
  </mc:AlternateContent>
  <xr:revisionPtr revIDLastSave="177" documentId="14_{AF2CE3B6-3F4D-44B5-A967-080AB2720C17}" xr6:coauthVersionLast="47" xr6:coauthVersionMax="47" xr10:uidLastSave="{F5F63688-479F-491C-AEDD-38D73BCDE5BB}"/>
  <bookViews>
    <workbookView xWindow="-120" yWindow="-120" windowWidth="29040" windowHeight="15720" firstSheet="4" activeTab="11" xr2:uid="{00000000-000D-0000-FFFF-FFFF00000000}"/>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sheetId="20" r:id="rId9"/>
    <sheet name="OCTUBRE" sheetId="21" r:id="rId10"/>
    <sheet name="NOVIEMBRE" sheetId="22" r:id="rId11"/>
    <sheet name="DICIEMBRE" sheetId="23" r:id="rId12"/>
  </sheets>
  <externalReferences>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7" i="23" l="1"/>
  <c r="I33" i="22" l="1"/>
  <c r="I67" i="22" s="1"/>
  <c r="I36" i="21"/>
  <c r="I35" i="21"/>
  <c r="I33" i="21"/>
  <c r="I32" i="21"/>
  <c r="I19" i="21"/>
  <c r="I64" i="21" s="1"/>
  <c r="I19" i="20"/>
  <c r="I18" i="20"/>
  <c r="I57" i="19"/>
  <c r="I23" i="18"/>
  <c r="I31" i="18"/>
  <c r="I28" i="18"/>
  <c r="I60" i="20" l="1"/>
  <c r="I54" i="18"/>
  <c r="I50" i="17"/>
  <c r="I29" i="17"/>
  <c r="I26" i="17"/>
  <c r="I22" i="17"/>
  <c r="I19" i="17"/>
  <c r="I17" i="17"/>
  <c r="I35" i="17"/>
  <c r="I27" i="16" l="1"/>
  <c r="I43" i="16"/>
  <c r="I43" i="15"/>
  <c r="I43" i="14"/>
  <c r="I31" i="14"/>
  <c r="I27" i="14"/>
  <c r="I31" i="13"/>
  <c r="I19" i="12"/>
  <c r="I28" i="12" l="1"/>
</calcChain>
</file>

<file path=xl/sharedStrings.xml><?xml version="1.0" encoding="utf-8"?>
<sst xmlns="http://schemas.openxmlformats.org/spreadsheetml/2006/main" count="476" uniqueCount="222">
  <si>
    <t xml:space="preserve">Fecha </t>
  </si>
  <si>
    <t>Proveedor</t>
  </si>
  <si>
    <t>Concepto</t>
  </si>
  <si>
    <t>Valor</t>
  </si>
  <si>
    <t>Telecomunicaciones de Guatemala, S.A</t>
  </si>
  <si>
    <t>Secmas, S.A</t>
  </si>
  <si>
    <t>Total</t>
  </si>
  <si>
    <t>(Artículo 10, numeral 22 Ley de Acceso a la Información Pública)</t>
  </si>
  <si>
    <t>COMPRAS DIRECTAS</t>
  </si>
  <si>
    <t>Empresa Electrica de Guatemala, S.A</t>
  </si>
  <si>
    <t xml:space="preserve">David Alejandro Contreras Giron </t>
  </si>
  <si>
    <t>Evelyn Briseyda Patzan Alay</t>
  </si>
  <si>
    <t xml:space="preserve">Liquidación gastos caja chica </t>
  </si>
  <si>
    <t>Juan Luis Rodriguez Gonzalez</t>
  </si>
  <si>
    <t>Listado de Compras Directas Correspondientes a Enero 2023</t>
  </si>
  <si>
    <t xml:space="preserve">Servicio de Internet  y linea telefonica 25080036 periodo facturado al 01/01/2023 </t>
  </si>
  <si>
    <t xml:space="preserve">Servicio de Linea telefonica 54125064 periodo facturado al 09/12/2022 al 08/01/2023 </t>
  </si>
  <si>
    <t>Servicio de Energia Electrica Correspondiente del 13/12/2022 al 13/01/2023</t>
  </si>
  <si>
    <t>Pago de Hoting anual y renovación de dominio Asotacgua.com del 20/01/2023 al 19/01/2024</t>
  </si>
  <si>
    <t xml:space="preserve">Servicio de Linea telefonica 22543734 periodo facturado al 10/01/2023 </t>
  </si>
  <si>
    <t>Servicios tecnicos en materia administrativa y financiera mes de Enero 2023</t>
  </si>
  <si>
    <t>Pago de servicios Profesionales como Asesor Juridico y legal mes de Enero 2023</t>
  </si>
  <si>
    <t>Listado de Compras Directas Correspondientes a Febrero 2023</t>
  </si>
  <si>
    <t>28/02/2023</t>
  </si>
  <si>
    <t>Roberto Jose Hernandez Villatoro</t>
  </si>
  <si>
    <t>Fernando Enrique Brol Cardenas</t>
  </si>
  <si>
    <t>Pago de servicios Profesionales como Asesor Juridico y legal mes de Febrero 2023</t>
  </si>
  <si>
    <t>Pago de juez en Primera Eliminatoria para Juegos Cetro Americancos y del Caribe</t>
  </si>
  <si>
    <t>Servicio de Linea telefonica 54125064 periodo facturado al 09/01/2023 al 08/02/2023</t>
  </si>
  <si>
    <t>Servicio de Energia Electrica Correspondiente del 13/01/2023 al 10/02/2023</t>
  </si>
  <si>
    <t xml:space="preserve">Servicio de Linea telefonica 22543734 periodo facturado al 10/02/2023 </t>
  </si>
  <si>
    <t xml:space="preserve">Servicio de Internet  y linea telefonica 25080036 periodo facturado al 01/02/2023 </t>
  </si>
  <si>
    <t>Pago de juez en Segunda Eliminatoria para Juegos Cetro Americancos y del Caribe</t>
  </si>
  <si>
    <t>Reintegro de gastos conexos inscripción atletas en la ISSF World Cup Shotgun, Rabat, Mar para los atletas Jean Pierre Brol y Enrique Brol</t>
  </si>
  <si>
    <t>Listado de Compras Directas Correspondientes a Marzo 2023</t>
  </si>
  <si>
    <t>Maxima Travel, S.A</t>
  </si>
  <si>
    <t xml:space="preserve">Ana Waleska Soto Abril </t>
  </si>
  <si>
    <t xml:space="preserve">Banco GYT Continental </t>
  </si>
  <si>
    <t>Mainley, S.A</t>
  </si>
  <si>
    <t>Julio Alfredo López López</t>
  </si>
  <si>
    <t>Pago de servicios Profesionales como Asesor Juridico y legal mes de Marzo 2023</t>
  </si>
  <si>
    <t>Compra de boleto aereo para el entrenador de Skeet James Todd Graves primera clinica del 03/03/2023 al 15/03/2023</t>
  </si>
  <si>
    <t>Reintegro gastos conexos boleto aereo por su participación en el evento XIII Cat Championship Lima Perú</t>
  </si>
  <si>
    <t>Pago Publicación del Informe sobre el Funcionamiento y Finalidad del Archivo para cumplir con LAIP en Diario de Centro América</t>
  </si>
  <si>
    <t xml:space="preserve">Servicio de Internet  y linea telefonica 25080036 periodo facturado al 01/03/2023 </t>
  </si>
  <si>
    <t xml:space="preserve">Liquidación gastos de caja chica </t>
  </si>
  <si>
    <t>Compra de cartuchos calibre 22LR, solido marca Eley para ser utilizados en siluetas metalicas</t>
  </si>
  <si>
    <t>Servicio de Linea telefonica 54125064 periodo facturado al 09/02/2023 al 08/03/2023</t>
  </si>
  <si>
    <t>Servicio de Energia Electrica Correspondiente del 11/02/2023 al 12/03/2023</t>
  </si>
  <si>
    <t xml:space="preserve">Servicio de Linea telefonica 22543734 periodo facturado al 10/03/2023 </t>
  </si>
  <si>
    <t>Compra de boleto aereo para el entrenador de Foso Pedro Martin Fariza por  primera clinica Deportiva</t>
  </si>
  <si>
    <t>Reparación y mantenimiento de consola Skeet y trap  y reparación de bocina de audio de consola de Skeet</t>
  </si>
  <si>
    <t>Servicios tecnicos en materia administrativa y financiera mes de Marzo 2023</t>
  </si>
  <si>
    <t>Compra de Tiro 7.5 calibre 12 Marca Trust para entrenamiento de atletas de Foso y Skeet</t>
  </si>
  <si>
    <t>James Todd Graves</t>
  </si>
  <si>
    <t>Pago de primera clinica deportiva Skeet según  contrato CST-001-2023</t>
  </si>
  <si>
    <t>Jose Vidal Polanco Choque</t>
  </si>
  <si>
    <t>Pago de licencias de Office 365, 6 usuarios y licencias Kaspesky  pequeña empresa  inscripción anual</t>
  </si>
  <si>
    <t xml:space="preserve">Servicio de Internet  y linea telefonica 25080036 periodo facturado al 01/04/2023 </t>
  </si>
  <si>
    <t>Pago de boleto aereo para entrenador de Skeet James Todd Graves</t>
  </si>
  <si>
    <t>Servicio de Energia Electrica Correspondiente del 14/03/2023 al 14/04/2023</t>
  </si>
  <si>
    <t>Pago de servicio tecnicos segunda clinica deportiva del 13 al 25 de abril 2023</t>
  </si>
  <si>
    <t>Pedro Martin Fariza</t>
  </si>
  <si>
    <t xml:space="preserve">Servicio de Linea telefonica 22543734 periodo facturado al 10/04/2023 </t>
  </si>
  <si>
    <t>Pago de servicio clinica deportiva del 12 al 23 de abril 2023</t>
  </si>
  <si>
    <t>Distribuidora Electronica, S.A</t>
  </si>
  <si>
    <t>Compra de 3 Computadoras para uso en oficinas de la Asociación</t>
  </si>
  <si>
    <t>Servicios tecnicos en materia administrativa y financiera mes de Abril 2023</t>
  </si>
  <si>
    <t>Listado de Compras Directas Correspondientes Abril 2023</t>
  </si>
  <si>
    <t xml:space="preserve">Roberto José Hernandez Villatoro </t>
  </si>
  <si>
    <t>Club de Caza Tiro y Pesca</t>
  </si>
  <si>
    <t>Pago de servicios Profesionales como Asesor Juridico y legal mes de Mayo 2023</t>
  </si>
  <si>
    <t xml:space="preserve">Servicio de Internet  y linea telefonica 25080036 periodo facturado al 01/05/2023 </t>
  </si>
  <si>
    <t>Servicio de Linea telefonica 54125064 periodo facturado al 09/04/2023 al 08/05/2023</t>
  </si>
  <si>
    <t>Servicio de Juez en Primera Eliminatoria de Juegos Panamericanos de Foso y Skeet</t>
  </si>
  <si>
    <t xml:space="preserve">Servicio de Linea telefonica 22543734 periodo facturado al 10/05/2023 </t>
  </si>
  <si>
    <t>Servicio de Energia Electrica Correspondiente del 14/04/2023 al 15/05/2023</t>
  </si>
  <si>
    <t>Servicios tecnicos en materia administrativa y financiera mes de Mayo 2023</t>
  </si>
  <si>
    <t xml:space="preserve">1er pago correspondiente al arrendamiento </t>
  </si>
  <si>
    <t>Compra de boleto para el entrenador de Skeet James Todd por su participación en el evento Campamento de entrenamiento modalidad de Skeet 2023 del 04 al 11 de junio del 2023 En Santo Domingo República Dominicana.</t>
  </si>
  <si>
    <t>Listado de Compras Directas Correspondientes Mayo 2023</t>
  </si>
  <si>
    <t>Listado de Compras Directas Correspondientes Junio 2023</t>
  </si>
  <si>
    <t>Crédito Hipotecario Nacional</t>
  </si>
  <si>
    <t xml:space="preserve">Roberto Jose Hernandez Villatoro </t>
  </si>
  <si>
    <t xml:space="preserve">Lester Daniel Mencos Barillas </t>
  </si>
  <si>
    <t>Compañía de Asistencia al Viajero de Guatemala, S.A</t>
  </si>
  <si>
    <t>Pago de servicios Profesionales como Asesor Juridico y legal mes de Junio 2023</t>
  </si>
  <si>
    <t>Servicio de Linea telefonica 54125064 periodo facturado al 09/05/2023 al 08/06/2023</t>
  </si>
  <si>
    <t>Servicio de Energia Electrica Correspondiente del 15/05/2023 al 13/06/2023</t>
  </si>
  <si>
    <t xml:space="preserve">Servicio de Linea telefonica 22543734 periodo facturado al 10/06/2023 </t>
  </si>
  <si>
    <t>Pago de fianza de fidelidad retenida sobre sueldos de la Coordinacion Administrativa Financiera, rentas consignadas mes de mayo 2023</t>
  </si>
  <si>
    <t>Servicio de Juez en Segunda Eliminatoria rumbo a Juegos Panamericanos de Foso y Skeet los dias 17 y 18 de Junio 2023</t>
  </si>
  <si>
    <t xml:space="preserve">Bordados y estampados para los chalecos de la delegación de tiro por su participación en el Campamento y en  los Juegos Centroamericanos y del Caribe del 29 de Junio al 08 de Julio del 2023, en Santo Domingo, Republica Dominicana </t>
  </si>
  <si>
    <t xml:space="preserve">Servicio de Internet  y linea telefonica 25080036 periodo facturado al 01/06/2023 </t>
  </si>
  <si>
    <t>Servicios tecnicos en materia administrativa y financiera mes de Junio 2023</t>
  </si>
  <si>
    <t>2do pago correspondiente al arrendamiento 2023</t>
  </si>
  <si>
    <t xml:space="preserve">Boleto aereo para el Sr. Edwin Ernesto Paredes por su participacion como Visor en   los Juegos Centroamericanos y del Caribe del 29 de Junio al 04 de Julio del 2023, en Santo Domingo, Republica Dominicana </t>
  </si>
  <si>
    <t xml:space="preserve">Seguro de viajerro para la delegacion de tiro por su participación en los Juegos Centroamericanos y del Caribe del 29 de Junio al 04 de Julio del 2023, en Santo Domingo, Republica Dominicana </t>
  </si>
  <si>
    <t>Compra de boletos aereos para la delegación de tiro que participara en el evento Campamento de entrenamiento modalidad de Skeet 2023 del 04 al 11 de junio del 2023 En Santo Domingo República Dominicana</t>
  </si>
  <si>
    <t>Compra de boletos aereos para el Delegado  que participara en el evento Campamento de entrenamiento modalidad de Skeet 2023 del 04 al 11 de junio del 2023 En Santo Domingo República Dominicana</t>
  </si>
  <si>
    <t>Seguro de viajero para la delegación de tiro que participara en el evento que participara en el evento Campamento de entrenamiento modalidad de Skeet 2023 del 04 al 11 de junio del 2023 En Santo Domingo República Dominicana</t>
  </si>
  <si>
    <t>Rodrigo Severino Zachrisson Joglar</t>
  </si>
  <si>
    <t>Equipaciones y Representaciones Deportivas, S.A</t>
  </si>
  <si>
    <t xml:space="preserve">Boletos aeres para la delegación de tiro por su participación en el Campamento y en  los Juegos Centroamericanos y del Caribe del 29 de Junio al 08 de Julio del 2023, en Santo Domingo, Republica Dominicana </t>
  </si>
  <si>
    <t>uniformes de presentación/viaje  para los integrantes de la delegación deportiva que participara en los XXIV juegos Centroamericanos y del Caribe, en San Salvador 2023 en Santo Domingo Republica Dominicana del 29 de Junio al 07 de Julio 2023</t>
  </si>
  <si>
    <t xml:space="preserve">Boleto aereo para el entrenador de Skeet James Todd Graves por su participación en  los Juegos Centroamericanos y del Caribe del 29 de Junio al 08 de Julio del 2023, en Santo Domingo, Republica Dominicana </t>
  </si>
  <si>
    <t>l Presente cheque se emitio a nombre de Rodrigo Zachrisson Joglar para el pago de Segundo Acompañamiento del entrenador  James Todd Graves por su participacion en los Juegos Centro Americanos y del Caribe</t>
  </si>
  <si>
    <t>Listado de Compras Directas Correspondientes Julio 2023</t>
  </si>
  <si>
    <t>20/07/2023</t>
  </si>
  <si>
    <t>Erasmo Catarino Lopez Maldonado</t>
  </si>
  <si>
    <t>Ajgar, S.A</t>
  </si>
  <si>
    <t>Julio Alfredo Lopez Lopez</t>
  </si>
  <si>
    <t>Pago de servicios Profesionales como Asesor Juridico y legal mes de Julio 2023</t>
  </si>
  <si>
    <t xml:space="preserve">Servicio de Internet  y linea telefonica 25080036 periodo facturado al 01/07/2023 </t>
  </si>
  <si>
    <t>Servicio de Linea telefonica 54125064 periodo facturado al 09/06/2023 al 08/07/2023</t>
  </si>
  <si>
    <t>Servicio de Energia Electrica Correspondiente del 13/06/2023 al 13/07/2023</t>
  </si>
  <si>
    <t>Por compra de 12 sillas para el area de Poligonos a la empresa Pricesmart (Guatemala), S.A</t>
  </si>
  <si>
    <t xml:space="preserve">Servicio de Linea telefonica 22543734 periodo facturado al 10/07/2023 </t>
  </si>
  <si>
    <t>Elaboración de enmarcado e impresión de fotografias de atletas destacados en Juegos Centroamericanos</t>
  </si>
  <si>
    <t>Reparcion tarjeta electronica, tablero, maquina del area de foso y reparación tablero, tarjeta y cambio de sistema relay maquina de sket</t>
  </si>
  <si>
    <t xml:space="preserve">Alimentos para personas premiacion atletas destacados en XXIV Juegos Centroamericanos y del Caribe </t>
  </si>
  <si>
    <t>3ere pago correspondiente al arrendamiento 2023</t>
  </si>
  <si>
    <t>Servicios tecnicos en materia administrativa y financiera mes de Julio 2023</t>
  </si>
  <si>
    <t>Pago de boleto aereo para e presidente por su participación en e Campamento Mundial de la Federación Internacional de Tiro Deportivo en Bakú del 12 al 26 de Agosto</t>
  </si>
  <si>
    <t>Servest Logistic, S.A</t>
  </si>
  <si>
    <t>Pago de gastos locales,portuarios,servicios aduana del contenedor de platillos de arcilla</t>
  </si>
  <si>
    <t>Pago deEstadia del 17 al 22 de julio y flete de Puerto Barrios a Ciudad del contenedor de platillos</t>
  </si>
  <si>
    <t>Pago de Demora del 16 al 24 de Julio del Contenedor de platillos</t>
  </si>
  <si>
    <t>Compra de boleto area para el entrenador de Skeet por 3era clinica Deportiva</t>
  </si>
  <si>
    <t>Pago de Tercera clinica del entrenador de Skeet correspondiente del 12 al 24 de Julio  2023</t>
  </si>
  <si>
    <t>Listado de Compras Directas Correspondientes Agosto 2023</t>
  </si>
  <si>
    <t xml:space="preserve">Compra de 4000 Cartuchos calibre 12 marca Trust 7.5 para uso de atletas </t>
  </si>
  <si>
    <t>Pago de servicios Profesionales como Asesor Juridico y legal mes de Agosto 2023</t>
  </si>
  <si>
    <t xml:space="preserve">Servicio de Internet  y linea telefonica 25080036 periodo facturado al 01/08/2023 </t>
  </si>
  <si>
    <t>Pago de fianza de fidelidad retenida sobre sueldos de la Coordinacion Administrativa Financiera, rentas consignadas mes de Julio 2023</t>
  </si>
  <si>
    <t xml:space="preserve">Liquidación gasos Caja Chica </t>
  </si>
  <si>
    <t>Servicio de Linea telefonica 54125064 periodo facturado al 09/07/2023 al 08/08/2023</t>
  </si>
  <si>
    <t>Servicio de Energia Electrica Correspondiente del 13/07/2023 al 12/08/2023</t>
  </si>
  <si>
    <t xml:space="preserve">Servicio de Linea telefonica 22543734 periodo facturado al 10/08/2023 </t>
  </si>
  <si>
    <t>Servicios tecnicos en materia administrativa y financiera mes de Agosto 2023</t>
  </si>
  <si>
    <t>4to  pago correspondiente al arrendamiento 2023</t>
  </si>
  <si>
    <t>Carlos Arturo Padilla</t>
  </si>
  <si>
    <t xml:space="preserve">El Presente cheque se emitio a nombre de Carlos Arturo Padilla para el pago de Tercer Acompañamiento del entrenador  James Todd Graves por su participacion en el Evento ISSF World Championship All Events Bakú del 12 al 20 de Agosto en Aszerbaiyán </t>
  </si>
  <si>
    <t>Compañía de Asistncia al Viajero de Guatemala, S.A</t>
  </si>
  <si>
    <t xml:space="preserve">Pago de boletos aereos para la delegación de tiro de Skeet  por su participación el el Evento ISSF World Championship All Events Bakú del 12 al 20de Agosto en Aszerbaiyán </t>
  </si>
  <si>
    <t xml:space="preserve">Pago de seguro de viajero para la delegación de tiro de  por su participación el el Evento ISSF World Championship All Events Bakú del 12 al 26 de Agosto en Aszerbaiyán </t>
  </si>
  <si>
    <t>Listado de Compras Directas Correspondientes Septiembre 2023</t>
  </si>
  <si>
    <t xml:space="preserve">Edgar Arnoldo Ayala de la Peña </t>
  </si>
  <si>
    <t>Pago de servicios Profesionales como Asesor Juridico y legal mes de Septibmre 2023</t>
  </si>
  <si>
    <t>Liquidacion Gastos Caja Chica</t>
  </si>
  <si>
    <t>Servicio de Energia Electrica Correspondiente del 13/08/2023 al 12/09/2023</t>
  </si>
  <si>
    <t>Se emitio cheque autorizado a nombre de Erasmo Catarino Lopez Maldonado para el reintegro a James Todd Graves por compra de repuestos para escopeta Bereta 680 Serie 12GA SST Triger</t>
  </si>
  <si>
    <t xml:space="preserve">Servicio de Internet  y linea telefonica 25080036 periodo facturado al 01/09/2023 </t>
  </si>
  <si>
    <t>Servicio de Linea telefonica 54125064 periodo facturado al 09/08/2023 al 08/09/2023</t>
  </si>
  <si>
    <t>Impresión de requisiciones de almacen en tamaño media carta en papel sensibilizado númeradas de la 40,000 a la 45,000 ára uso area de almacen de la Asociación</t>
  </si>
  <si>
    <t>Servicios tecnicos en materia administrativa y financiera mes de Septiembre 2023</t>
  </si>
  <si>
    <t>5to  pago correspondiente al arrendamiento 2023</t>
  </si>
  <si>
    <t xml:space="preserve">Servicio de Linea telefonica 22543734 periodo facturado al 10/09/2023 </t>
  </si>
  <si>
    <t>Santiago Romero Juarez</t>
  </si>
  <si>
    <t>El Presente cheque se emitio a nombre de Santiago Romero Juarez para el pago de Cuarto  Acompañamiento del entrenador  James Todd Graves por su participacion Campamento Lima Peru  2023 del 13 al 20 de Septiembre</t>
  </si>
  <si>
    <t>Compra de 4 boletos áereos par la delegacion de tiro  Skeet que participara en el Campamento de entrenamiento  Lima Perú Previo a Juegos Panamericanos</t>
  </si>
  <si>
    <t>Compra de seguro de viajero par la delegacion de tiro  Skeet que participara en el Campamento de entrenamiento  Lima Perú Previo a Juegos Panamericanos</t>
  </si>
  <si>
    <t>Listado de Compras Directas Correspondientes octubre 2023</t>
  </si>
  <si>
    <t>Pago de servicios Profesionales como Asesor Juridico y legal mes de Octubre 2023</t>
  </si>
  <si>
    <t>Servicio de Juez en Skeet y foso olimpico los dia 30 de Septiembre y 1 de Octubre Eliminatoria a la Cat</t>
  </si>
  <si>
    <t>Impresión de formularios de1500 formularios de viaticos 500 viaticos liquidación, 500 viaticos Anticipo y 500 viaticos constancia para uso en oficinas de la Asociación</t>
  </si>
  <si>
    <t>Servicio de Linea telefonica 54125064 periodo facturado al 09/09/2023 al 08/10/2023</t>
  </si>
  <si>
    <t xml:space="preserve">Servicio de Internet  y linea telefonica 25080036 periodo facturado al 01/10/2023 </t>
  </si>
  <si>
    <t xml:space="preserve">Servicio de Linea telefonica 22543734 periodo facturado al 10/10/2023 </t>
  </si>
  <si>
    <t>Servicio de Energia Electrica Correspondiente del 12/09/2023 al 12/10/2023</t>
  </si>
  <si>
    <t>Servicios tecnicos en materia administrativa y financiera mes de Octubre 2023</t>
  </si>
  <si>
    <t>6to  pago correspondiente al arrendamiento 2023</t>
  </si>
  <si>
    <t>Sebastian Bermudez Labbe</t>
  </si>
  <si>
    <t>Jean Pierre Brol Cardenas</t>
  </si>
  <si>
    <t xml:space="preserve">Erasmo Catarino Lopez </t>
  </si>
  <si>
    <t>Compra de boleto aereo para el entrenador de Skeet por su participacion en Juegos Panamericanos Santiago de Chile</t>
  </si>
  <si>
    <t>El Presente cheque se emitio a nombre de Sebastian Bermudez Labbe para el pago de  Acompañamiento del entrenador  James Todd Graves por su participación en los XIX Juegos Panamericanos Santiago 2023, Chile del 16 al 24 de Octubre 2023</t>
  </si>
  <si>
    <t>El Presente cheque se emitio a nombre de Jean Pierre Brol Cardenas para el pago de  Acompañamiento del entrenador  de foso Pedro Martin Fariza por su participación en LOS XIX Juegos Panamericanos Santiago 2023 Chile del 20 al 28 de Octubre 2023</t>
  </si>
  <si>
    <t>El presente cheque se emitio a mobre de Erasmo Lopez para Pago de membresia 2023 Cat</t>
  </si>
  <si>
    <t>Seguro de viajero para la delegación de tiro por su participación en los Juegos Panamericanos Santiago Chile 2023</t>
  </si>
  <si>
    <t>Boletos aereos para la delegación de tiro de Skeet por su participación en los Juegos Panamericanos Santiago Chile 2023</t>
  </si>
  <si>
    <t>Uniforemes para la delegación de tiro por su participación en Los Juegos Panamericancos Santiago Chile 2023</t>
  </si>
  <si>
    <t>Boleto aereo para el entrenador Pedro Martin Fariza entrenador de Trap  por su participación en los Juegos Panamericanos Santiago Chile 2023</t>
  </si>
  <si>
    <t>Boletos aereos para la delegación de tiro de Trap por su participación en los Juegos Panamericanos Santiago Chile 2023</t>
  </si>
  <si>
    <t>Listado de Compras Directas Correspondientes noviembre 2023</t>
  </si>
  <si>
    <t>Aseguradora Guatemalteca, S.A</t>
  </si>
  <si>
    <t xml:space="preserve">Jose Vidal Polanco Choque </t>
  </si>
  <si>
    <t xml:space="preserve">Juan Jose Bojorquez Mejia </t>
  </si>
  <si>
    <t>Impresión y enmarcado de 10 fotografias atletas destacados Panamericanos y Nacionales 2023</t>
  </si>
  <si>
    <t>Pago de servicios Profesionales como Asesor Juridico y legal mes de Noviembre 2023</t>
  </si>
  <si>
    <t>Pago de cuotas patronales y trabajadores  IGSS y tasa intecap rentas consignadas mes de Octubre 2023</t>
  </si>
  <si>
    <t>Liquidación gastos caja chica</t>
  </si>
  <si>
    <t>Alimentos para personas cena de Campeones Panamericanos Santiago 2023</t>
  </si>
  <si>
    <t>Pago de renovación y contratación de la poliza de seguro para el Microbús de la Asociación  Toyota Hi Ace Modelo 2008 Color Blanco Placas C-327BKJ</t>
  </si>
  <si>
    <t>Pago de renovación y contratación de la poliza de seguro para la Moto de la Asociaciónla Suzuki Placas M-600CNS</t>
  </si>
  <si>
    <t xml:space="preserve">Servicio de Internet  y linea telefonica 25080036 periodo facturado al 01/11/2023 </t>
  </si>
  <si>
    <t>Servicio de Linea telefonica 54125064 periodo facturado al 09/10/2023 al 08/11/2023</t>
  </si>
  <si>
    <t>7to  pago correspondiente al arrendamiento 2023</t>
  </si>
  <si>
    <t>Servicio de Energia Electrica Correspondiente del 12/10/2023 al 13/11/2023</t>
  </si>
  <si>
    <t xml:space="preserve">Servicio de Linea telefonica 22543734 periodo facturado al 10/11/2023 </t>
  </si>
  <si>
    <t>Servicio de fuentes, y a maquinas sistema eléctrico y mecánico alta y baja de Skeet</t>
  </si>
  <si>
    <t xml:space="preserve">Gastos en origen recepción carga y almacenaje, servicio de importación flete, gastos internacionales, estadia de gastos  locales de contenedor de platillos de arcilla provenientes de mexico </t>
  </si>
  <si>
    <t>Servicio de mantenimiento a 6 impresoras, a camaras y 6 equipos de computo de la Asociación</t>
  </si>
  <si>
    <t>Servicios tecnicos en materia administrativa y financiera mes de Noviembre  2023</t>
  </si>
  <si>
    <t>Servicio de importación, gastos portuarios, servicio de flete de puerto a ciudad, servicio de descarga (cuadrilla) gastos navieros y demora del 12 al 28 de noviembre del contenedor de platillos de arcilla provenientes de Mexico</t>
  </si>
  <si>
    <t>Servicios tecnicos en Tecnologia de infmormación e informatica en el registro de dominio y alojamiento de aplicación y administración y administración de ambiente web para información de libre acceso de la información Publica de la Asoción</t>
  </si>
  <si>
    <t>Compañía de Asisencia al Viajero de Guatemala, S.A</t>
  </si>
  <si>
    <t xml:space="preserve">Seguro de viajero para la delegación de tiro por su participación en el Campamento de Entrenamiento Santo Domingo </t>
  </si>
  <si>
    <t xml:space="preserve">  El presente cheque se emitio a nombre de Fernando Enrique Brol  para el  Acopañamiento del entrenador de Trap Pedro Martin Fariza por su participación en el Campamento de entrenamiento en Santo Domingo Republica Dominicana del 27 de Noviembre al 03 de Diciembre 2023</t>
  </si>
  <si>
    <t xml:space="preserve">  El presente cheque se emitio a nombre de Santiago Romero para el Acompañamiento del entrnador de Skeet James Todd Graves, por su participación en el Campamento de entrenamiento en Santo Domingo Republica Dominicana del 27 de Noviembre al 03 de Diciembre 2023</t>
  </si>
  <si>
    <t>Listado de Compras Directas Correspondientes diciembre 2023</t>
  </si>
  <si>
    <t xml:space="preserve">Clud de Caza Tiro y Pesca </t>
  </si>
  <si>
    <t>Silvia Patricia Herandez Patzán</t>
  </si>
  <si>
    <t xml:space="preserve">compra de boletoa aereos para la delegacion de tiro por su participación en el evento Campamento de Entrenamientoen Santo Domingo Republica Dominica </t>
  </si>
  <si>
    <t xml:space="preserve">compra de boletoa aereos para entrenadores de Trap y Skeet por su participación en el evento Campamento de Entrenamientoen Santo Domingo Republica Dominica </t>
  </si>
  <si>
    <t>Impresión de hojas mobiles para libro de actas tamaño oficio con logo y  numeradas para uso en oficinas de la Asociaición</t>
  </si>
  <si>
    <t>Pago de servicios Profesionales como Asesor Juridico y legal mes de Diciembre 2023</t>
  </si>
  <si>
    <t>Servicios tecnicos en materia administrativa y financiera mes de Diciembre 2023</t>
  </si>
  <si>
    <t>8vo  pago correspondiente al arrendamiento 2023</t>
  </si>
  <si>
    <t>Este cheque se emitio a nombre de Erasmo Catarino Lopez Maldonado Compra de una bateria a la emrpesa Tata Inversines para el área de polígonos de Skeet</t>
  </si>
  <si>
    <t>Este cheque se emitio a nombre de Erasmo Catarino Lopez Maldonado para la Compara de cargador de bateria a la empresa Novex  para uso en el área de polígonos</t>
  </si>
  <si>
    <t>Pago por servicio de 2 dias de servicio de limpieza en las oficinas de la Asociación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</si>
</sst>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quot;* #,##0.00_);_(&quot;Q&quot;* \(#,##0.00\);_(&quot;Q&quot;* &quot;-&quot;??_);_(@_)"/>
    <numFmt numFmtId="165" formatCode="_(* #,##0.00_);_(* \(#,##0.00\);_(* &quot;-&quot;??_);_(@_)"/>
    <numFmt numFmtId="166" formatCode="dd/mm/yy"/>
  </numFmts>
  <fonts count="11" x14ac:knownFonts="1">
    <font>
      <sz val="11"/>
      <name val="Calibri"/>
    </font>
    <font>
      <sz val="11"/>
      <color rgb="FF000000"/>
      <name val="Cambria"/>
    </font>
    <font>
      <b/>
      <sz val="11"/>
      <color rgb="FF000000"/>
      <name val="Cambria"/>
    </font>
    <font>
      <b/>
      <i/>
      <sz val="11"/>
      <color rgb="FF000000"/>
      <name val="Cambria"/>
      <family val="1"/>
    </font>
    <font>
      <b/>
      <sz val="11"/>
      <color rgb="FF000000"/>
      <name val="Cambria"/>
      <family val="1"/>
    </font>
    <font>
      <sz val="11"/>
      <color rgb="FF000000"/>
      <name val="Cambria"/>
      <family val="1"/>
    </font>
    <font>
      <sz val="11"/>
      <name val="Cambria"/>
      <family val="1"/>
    </font>
    <font>
      <sz val="11"/>
      <name val="Calibri"/>
    </font>
    <font>
      <sz val="10"/>
      <name val="Cambria"/>
      <family val="1"/>
    </font>
    <font>
      <sz val="10"/>
      <color rgb="FF1F0BB5"/>
      <name val="Cambria"/>
      <family val="1"/>
    </font>
    <font>
      <sz val="11"/>
      <name val="Calibri"/>
      <family val="2"/>
      <scheme val="minor"/>
    </font>
  </fonts>
  <fills count="3">
    <fill>
      <patternFill patternType="none"/>
    </fill>
    <fill>
      <patternFill patternType="gray125"/>
    </fill>
    <fill>
      <patternFill patternType="solid">
        <fgColor rgb="FFA5A5A5"/>
        <bgColor rgb="FFA5A5A5"/>
      </patternFill>
    </fill>
  </fills>
  <borders count="14">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43" fontId="7" fillId="0" borderId="0" applyFont="0" applyFill="0" applyBorder="0" applyAlignment="0" applyProtection="0"/>
  </cellStyleXfs>
  <cellXfs count="46">
    <xf numFmtId="0" fontId="0" fillId="0" borderId="0" xfId="0">
      <alignment vertical="center"/>
    </xf>
    <xf numFmtId="0" fontId="1" fillId="0" borderId="0" xfId="0" applyFont="1" applyAlignment="1"/>
    <xf numFmtId="164" fontId="1" fillId="0" borderId="0" xfId="0" applyNumberFormat="1" applyFont="1" applyAlignment="1">
      <alignment horizontal="center"/>
    </xf>
    <xf numFmtId="165" fontId="2" fillId="0" borderId="0" xfId="0" applyNumberFormat="1" applyFont="1" applyAlignment="1">
      <alignment horizontal="center"/>
    </xf>
    <xf numFmtId="165" fontId="1" fillId="0" borderId="0" xfId="0" applyNumberFormat="1" applyFont="1" applyAlignment="1"/>
    <xf numFmtId="164" fontId="1" fillId="0" borderId="0" xfId="0" applyNumberFormat="1" applyFont="1" applyAlignment="1"/>
    <xf numFmtId="0" fontId="1" fillId="0" borderId="0" xfId="0" applyFont="1" applyAlignment="1">
      <alignment horizontal="center"/>
    </xf>
    <xf numFmtId="165" fontId="1" fillId="0" borderId="0" xfId="0" applyNumberFormat="1" applyFont="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2" xfId="0" applyFont="1" applyBorder="1" applyAlignment="1"/>
    <xf numFmtId="0" fontId="1" fillId="2" borderId="0" xfId="0" applyFont="1" applyFill="1" applyAlignment="1"/>
    <xf numFmtId="0" fontId="2" fillId="0" borderId="0" xfId="0" applyFont="1" applyAlignment="1">
      <alignment horizontal="center"/>
    </xf>
    <xf numFmtId="0" fontId="3" fillId="0" borderId="3" xfId="0" applyFont="1" applyBorder="1" applyAlignment="1"/>
    <xf numFmtId="0" fontId="3" fillId="0" borderId="4" xfId="0" applyFont="1" applyBorder="1" applyAlignment="1">
      <alignment horizontal="center"/>
    </xf>
    <xf numFmtId="165" fontId="4" fillId="0" borderId="4" xfId="0" applyNumberFormat="1" applyFont="1" applyBorder="1" applyAlignment="1">
      <alignment horizontal="center"/>
    </xf>
    <xf numFmtId="165" fontId="3" fillId="0" borderId="4" xfId="0" applyNumberFormat="1" applyFont="1" applyBorder="1" applyAlignment="1">
      <alignment horizontal="center"/>
    </xf>
    <xf numFmtId="0" fontId="3" fillId="0" borderId="5" xfId="0" applyFont="1" applyBorder="1" applyAlignment="1"/>
    <xf numFmtId="1" fontId="5" fillId="0" borderId="6" xfId="0" applyNumberFormat="1" applyFont="1" applyBorder="1" applyAlignment="1">
      <alignment horizontal="left"/>
    </xf>
    <xf numFmtId="166" fontId="5" fillId="0" borderId="0" xfId="0" applyNumberFormat="1" applyFont="1" applyAlignment="1">
      <alignment horizontal="center"/>
    </xf>
    <xf numFmtId="0" fontId="5" fillId="0" borderId="0" xfId="0" applyFont="1" applyAlignment="1">
      <alignment horizontal="left"/>
    </xf>
    <xf numFmtId="165" fontId="5" fillId="0" borderId="0" xfId="0" applyNumberFormat="1" applyFont="1" applyAlignment="1">
      <alignment horizontal="left"/>
    </xf>
    <xf numFmtId="165" fontId="5" fillId="0" borderId="0" xfId="0" applyNumberFormat="1" applyFont="1" applyAlignment="1"/>
    <xf numFmtId="1" fontId="5" fillId="0" borderId="2" xfId="0" applyNumberFormat="1" applyFont="1" applyBorder="1" applyAlignment="1">
      <alignment horizontal="left"/>
    </xf>
    <xf numFmtId="1" fontId="5" fillId="0" borderId="0" xfId="0" applyNumberFormat="1" applyFont="1" applyAlignment="1">
      <alignment horizontal="left"/>
    </xf>
    <xf numFmtId="1" fontId="5" fillId="0" borderId="7" xfId="0" applyNumberFormat="1" applyFont="1" applyBorder="1" applyAlignment="1">
      <alignment horizontal="left"/>
    </xf>
    <xf numFmtId="1" fontId="5" fillId="0" borderId="8" xfId="0" applyNumberFormat="1" applyFont="1" applyBorder="1" applyAlignment="1">
      <alignment horizontal="left"/>
    </xf>
    <xf numFmtId="0" fontId="5" fillId="0" borderId="8" xfId="0" applyFont="1" applyBorder="1" applyAlignment="1">
      <alignment horizontal="left"/>
    </xf>
    <xf numFmtId="165" fontId="5" fillId="0" borderId="7" xfId="0" applyNumberFormat="1" applyFont="1" applyBorder="1" applyAlignment="1"/>
    <xf numFmtId="1" fontId="5" fillId="0" borderId="9" xfId="0" applyNumberFormat="1" applyFont="1" applyBorder="1" applyAlignment="1">
      <alignment horizontal="left"/>
    </xf>
    <xf numFmtId="0" fontId="4" fillId="0" borderId="0" xfId="0" applyFont="1" applyAlignment="1">
      <alignment horizontal="left"/>
    </xf>
    <xf numFmtId="165" fontId="4" fillId="0" borderId="6" xfId="0" applyNumberFormat="1" applyFont="1" applyBorder="1" applyAlignment="1"/>
    <xf numFmtId="1" fontId="5" fillId="0" borderId="10" xfId="0" applyNumberFormat="1" applyFont="1" applyBorder="1" applyAlignment="1">
      <alignment horizontal="left"/>
    </xf>
    <xf numFmtId="1" fontId="5" fillId="0" borderId="1" xfId="0" applyNumberFormat="1" applyFont="1" applyBorder="1" applyAlignment="1">
      <alignment horizontal="left"/>
    </xf>
    <xf numFmtId="0" fontId="5" fillId="0" borderId="1" xfId="0" applyFont="1" applyBorder="1" applyAlignment="1">
      <alignment horizontal="left"/>
    </xf>
    <xf numFmtId="165" fontId="5" fillId="0" borderId="10" xfId="0" applyNumberFormat="1" applyFont="1" applyBorder="1" applyAlignment="1"/>
    <xf numFmtId="1" fontId="5" fillId="0" borderId="11" xfId="0" applyNumberFormat="1" applyFont="1" applyBorder="1" applyAlignment="1">
      <alignment horizontal="left"/>
    </xf>
    <xf numFmtId="165" fontId="4" fillId="0" borderId="0" xfId="0" applyNumberFormat="1" applyFont="1" applyAlignment="1"/>
    <xf numFmtId="0" fontId="6" fillId="0" borderId="0" xfId="0" applyFont="1" applyAlignment="1"/>
    <xf numFmtId="43" fontId="8" fillId="0" borderId="0" xfId="1" applyFont="1" applyFill="1" applyBorder="1" applyAlignment="1">
      <alignment horizontal="left"/>
    </xf>
    <xf numFmtId="43" fontId="10" fillId="0" borderId="0" xfId="0" applyNumberFormat="1" applyFont="1" applyAlignment="1"/>
    <xf numFmtId="0" fontId="5" fillId="0" borderId="0" xfId="0" applyFont="1" applyAlignment="1">
      <alignment horizontal="left" wrapText="1"/>
    </xf>
    <xf numFmtId="0" fontId="2" fillId="0" borderId="0" xfId="0" applyFont="1" applyAlignment="1">
      <alignment horizontal="center"/>
    </xf>
    <xf numFmtId="0" fontId="0" fillId="0" borderId="0" xfId="0">
      <alignment vertical="center"/>
    </xf>
    <xf numFmtId="0" fontId="9" fillId="0" borderId="13" xfId="0" applyFont="1" applyBorder="1" applyAlignment="1">
      <alignment horizontal="left"/>
    </xf>
    <xf numFmtId="0" fontId="9" fillId="0" borderId="12" xfId="0" applyFont="1" applyBorder="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AC10DD25-12AC-4BB4-A179-676C67620E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1296455</xdr:colOff>
      <xdr:row>8</xdr:row>
      <xdr:rowOff>12700</xdr:rowOff>
    </xdr:to>
    <xdr:pic>
      <xdr:nvPicPr>
        <xdr:cNvPr id="2" name="Imagen 1">
          <a:extLst>
            <a:ext uri="{FF2B5EF4-FFF2-40B4-BE49-F238E27FC236}">
              <a16:creationId xmlns:a16="http://schemas.microsoft.com/office/drawing/2014/main" id="{8FF6B21A-B198-44B7-9DC0-527880F709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1296455</xdr:colOff>
      <xdr:row>8</xdr:row>
      <xdr:rowOff>12700</xdr:rowOff>
    </xdr:to>
    <xdr:pic>
      <xdr:nvPicPr>
        <xdr:cNvPr id="2" name="Imagen 1">
          <a:extLst>
            <a:ext uri="{FF2B5EF4-FFF2-40B4-BE49-F238E27FC236}">
              <a16:creationId xmlns:a16="http://schemas.microsoft.com/office/drawing/2014/main" id="{CF5B9D7F-F436-4F1F-9163-987731A881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77CBF9A6-826D-4630-BCF0-2E0F024E64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3D5126D8-382B-420B-916F-C0324E8B76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25EDF154-0F1B-44BE-B7F9-912CB0F69B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BE3B9176-FF96-4DE3-B2D7-2D4D7EDF7D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F4007202-AFAF-4829-9B23-F3BC527FA65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9F0BAA43-AAB6-459B-B398-24274A37939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615CD551-5066-4512-A60D-B65DC34562A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a:extLst>
            <a:ext uri="{FF2B5EF4-FFF2-40B4-BE49-F238E27FC236}">
              <a16:creationId xmlns:a16="http://schemas.microsoft.com/office/drawing/2014/main" id="{A2F97A71-1D21-4164-85AF-2ADADB8B65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0d077bbf5e02efa/Documentos/A.%20Financiero/2023/CAJA%20CHICA%202023/2023%2009%20Septiembre.xlsx" TargetMode="External"/><Relationship Id="rId1" Type="http://schemas.openxmlformats.org/officeDocument/2006/relationships/externalLinkPath" Target="/50d077bbf5e02efa/Documentos/A.%20Financiero/2023/CAJA%20CHICA%202023/2023%2009%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LIQUIDACION 24"/>
      <sheetName val=" LIQUIDACION 25"/>
      <sheetName val=" LIQUIDACION 26"/>
      <sheetName val="Hoja1"/>
    </sheetNames>
    <sheetDataSet>
      <sheetData sheetId="0" refreshError="1">
        <row r="42">
          <cell r="S42">
            <v>2607.7599999999998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3"/>
  <sheetViews>
    <sheetView topLeftCell="A10" zoomScaleNormal="100" workbookViewId="0">
      <selection activeCell="D16" sqref="D16:D26"/>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14</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44943</v>
      </c>
      <c r="D16" s="20" t="s">
        <v>4</v>
      </c>
      <c r="E16" s="20"/>
      <c r="F16" s="21" t="s">
        <v>15</v>
      </c>
      <c r="G16" s="21"/>
      <c r="H16" s="21"/>
      <c r="I16" s="22">
        <v>354</v>
      </c>
      <c r="J16" s="23"/>
      <c r="K16" s="5"/>
    </row>
    <row r="17" spans="1:11" ht="14.25" customHeight="1" x14ac:dyDescent="0.2">
      <c r="A17" s="10"/>
      <c r="B17" s="18"/>
      <c r="C17" s="19">
        <v>44943</v>
      </c>
      <c r="D17" s="20" t="s">
        <v>4</v>
      </c>
      <c r="E17" s="20"/>
      <c r="F17" s="21" t="s">
        <v>16</v>
      </c>
      <c r="G17" s="21"/>
      <c r="H17" s="21"/>
      <c r="I17" s="22">
        <v>199</v>
      </c>
      <c r="J17" s="23"/>
      <c r="K17" s="5"/>
    </row>
    <row r="18" spans="1:11" ht="14.25" customHeight="1" x14ac:dyDescent="0.2">
      <c r="A18" s="10"/>
      <c r="B18" s="18"/>
      <c r="C18" s="19">
        <v>44943</v>
      </c>
      <c r="D18" s="20" t="s">
        <v>9</v>
      </c>
      <c r="E18" s="20"/>
      <c r="F18" s="21" t="s">
        <v>17</v>
      </c>
      <c r="G18" s="21"/>
      <c r="H18" s="21"/>
      <c r="I18" s="22">
        <v>530.61</v>
      </c>
      <c r="J18" s="23"/>
      <c r="K18" s="5"/>
    </row>
    <row r="19" spans="1:11" ht="14.25" customHeight="1" x14ac:dyDescent="0.2">
      <c r="A19" s="10"/>
      <c r="B19" s="18"/>
      <c r="C19" s="19">
        <v>44943</v>
      </c>
      <c r="D19" s="20" t="s">
        <v>5</v>
      </c>
      <c r="E19" s="20"/>
      <c r="F19" s="21" t="s">
        <v>18</v>
      </c>
      <c r="G19" s="21"/>
      <c r="H19" s="21"/>
      <c r="I19" s="22">
        <f>4085.76-182.4</f>
        <v>3903.36</v>
      </c>
      <c r="J19" s="23"/>
      <c r="K19" s="5"/>
    </row>
    <row r="20" spans="1:11" ht="14.25" customHeight="1" x14ac:dyDescent="0.2">
      <c r="A20" s="10"/>
      <c r="B20" s="18"/>
      <c r="C20" s="19">
        <v>44584</v>
      </c>
      <c r="D20" s="20" t="s">
        <v>4</v>
      </c>
      <c r="E20" s="20"/>
      <c r="F20" s="21" t="s">
        <v>19</v>
      </c>
      <c r="G20" s="21"/>
      <c r="H20" s="21"/>
      <c r="I20" s="22">
        <v>55</v>
      </c>
      <c r="J20" s="23"/>
      <c r="K20" s="5"/>
    </row>
    <row r="21" spans="1:11" ht="14.25" customHeight="1" x14ac:dyDescent="0.2">
      <c r="A21" s="10"/>
      <c r="B21" s="18"/>
      <c r="C21" s="19">
        <v>44956</v>
      </c>
      <c r="D21" s="20" t="s">
        <v>10</v>
      </c>
      <c r="E21" s="20"/>
      <c r="F21" s="21" t="s">
        <v>20</v>
      </c>
      <c r="G21" s="21"/>
      <c r="H21" s="21"/>
      <c r="I21" s="22">
        <v>4500</v>
      </c>
      <c r="J21" s="23"/>
      <c r="K21" s="5"/>
    </row>
    <row r="22" spans="1:11" ht="14.25" customHeight="1" x14ac:dyDescent="0.2">
      <c r="A22" s="10"/>
      <c r="B22" s="18"/>
      <c r="C22" s="19">
        <v>44956</v>
      </c>
      <c r="D22" s="20" t="s">
        <v>13</v>
      </c>
      <c r="E22" s="20"/>
      <c r="F22" s="21" t="s">
        <v>21</v>
      </c>
      <c r="G22" s="21"/>
      <c r="H22" s="21"/>
      <c r="I22" s="22">
        <v>4299.1099999999997</v>
      </c>
      <c r="J22" s="23"/>
      <c r="K22" s="5"/>
    </row>
    <row r="23" spans="1:11" ht="14.25" customHeight="1" x14ac:dyDescent="0.2">
      <c r="A23" s="10"/>
      <c r="B23" s="18"/>
      <c r="C23" s="19">
        <v>44956</v>
      </c>
      <c r="D23" s="20" t="s">
        <v>11</v>
      </c>
      <c r="E23" s="20"/>
      <c r="F23" s="21" t="s">
        <v>12</v>
      </c>
      <c r="H23" s="21"/>
      <c r="I23" s="22">
        <v>3586.54</v>
      </c>
      <c r="J23" s="23"/>
      <c r="K23" s="5"/>
    </row>
    <row r="24" spans="1:11" ht="14.25" customHeight="1" x14ac:dyDescent="0.2">
      <c r="A24" s="10"/>
      <c r="B24" s="18"/>
      <c r="C24" s="19">
        <v>44956</v>
      </c>
      <c r="D24" s="20" t="s">
        <v>11</v>
      </c>
      <c r="E24" s="20"/>
      <c r="F24" s="21" t="s">
        <v>12</v>
      </c>
      <c r="G24" s="21"/>
      <c r="H24" s="21"/>
      <c r="I24" s="22">
        <v>611</v>
      </c>
      <c r="J24" s="23"/>
      <c r="K24" s="5"/>
    </row>
    <row r="25" spans="1:11" ht="14.25" customHeight="1" x14ac:dyDescent="0.2">
      <c r="A25" s="10"/>
      <c r="B25" s="18"/>
      <c r="C25" s="19"/>
      <c r="D25" s="20"/>
      <c r="E25" s="20"/>
      <c r="F25" s="21"/>
      <c r="G25" s="21"/>
      <c r="H25" s="21"/>
      <c r="I25" s="22"/>
      <c r="J25" s="23"/>
      <c r="K25" s="5"/>
    </row>
    <row r="26" spans="1:11" ht="14.25" customHeight="1" x14ac:dyDescent="0.2">
      <c r="A26" s="10"/>
      <c r="B26" s="18"/>
      <c r="C26" s="19"/>
      <c r="D26" s="20"/>
      <c r="E26" s="20"/>
      <c r="F26" s="21"/>
      <c r="G26" s="21"/>
      <c r="H26" s="21"/>
      <c r="I26" s="22"/>
      <c r="J26" s="23"/>
      <c r="K26" s="5"/>
    </row>
    <row r="27" spans="1:11" ht="14.25" customHeight="1" x14ac:dyDescent="0.2">
      <c r="A27" s="10"/>
      <c r="B27" s="25"/>
      <c r="C27" s="26"/>
      <c r="D27" s="27"/>
      <c r="E27" s="27"/>
      <c r="F27" s="27"/>
      <c r="G27" s="27"/>
      <c r="H27" s="27"/>
      <c r="I27" s="28"/>
      <c r="J27" s="29"/>
      <c r="K27" s="5"/>
    </row>
    <row r="28" spans="1:11" ht="14.25" customHeight="1" x14ac:dyDescent="0.2">
      <c r="A28" s="10"/>
      <c r="B28" s="18"/>
      <c r="C28" s="24"/>
      <c r="D28" s="20"/>
      <c r="E28" s="30" t="s">
        <v>6</v>
      </c>
      <c r="F28" s="20"/>
      <c r="G28" s="20"/>
      <c r="H28" s="20"/>
      <c r="I28" s="31">
        <f>SUM(I13:I26)</f>
        <v>18038.620000000003</v>
      </c>
      <c r="J28" s="23"/>
      <c r="K28" s="5"/>
    </row>
    <row r="29" spans="1:11" ht="14.25" customHeight="1" x14ac:dyDescent="0.2">
      <c r="A29" s="10"/>
      <c r="B29" s="32"/>
      <c r="C29" s="33"/>
      <c r="D29" s="33"/>
      <c r="E29" s="34"/>
      <c r="F29" s="34"/>
      <c r="G29" s="34"/>
      <c r="H29" s="34"/>
      <c r="I29" s="35"/>
      <c r="J29" s="36"/>
      <c r="K29" s="5"/>
    </row>
    <row r="30" spans="1:11" ht="14.25" customHeight="1" x14ac:dyDescent="0.2">
      <c r="A30" s="1"/>
      <c r="B30" s="24"/>
      <c r="C30" s="24"/>
      <c r="D30" s="24"/>
      <c r="E30" s="20"/>
      <c r="F30" s="20"/>
      <c r="G30" s="20"/>
      <c r="H30" s="20"/>
      <c r="I30" s="22"/>
      <c r="J30" s="24"/>
      <c r="K30" s="1"/>
    </row>
    <row r="31" spans="1:11" ht="14.25" customHeight="1" x14ac:dyDescent="0.2">
      <c r="A31" s="1"/>
      <c r="B31" s="24"/>
      <c r="C31" s="19"/>
      <c r="D31" s="20"/>
      <c r="E31" s="20"/>
      <c r="F31" s="21"/>
      <c r="G31" s="21"/>
      <c r="H31" s="21"/>
      <c r="I31" s="22"/>
      <c r="J31" s="24"/>
      <c r="K31" s="1"/>
    </row>
    <row r="32" spans="1:11" ht="14.25" customHeight="1" x14ac:dyDescent="0.2">
      <c r="A32" s="1"/>
      <c r="B32" s="24"/>
      <c r="C32" s="19"/>
      <c r="D32" s="20"/>
      <c r="E32" s="20"/>
      <c r="F32" s="21"/>
      <c r="G32" s="21"/>
      <c r="H32" s="21"/>
      <c r="I32" s="22"/>
      <c r="J32" s="24"/>
      <c r="K32" s="1"/>
    </row>
    <row r="33" spans="1:11" ht="14.25" customHeight="1" x14ac:dyDescent="0.2">
      <c r="A33" s="1"/>
      <c r="B33" s="24"/>
      <c r="C33" s="24"/>
      <c r="D33" s="20"/>
      <c r="E33" s="20"/>
      <c r="F33" s="20"/>
      <c r="G33" s="20"/>
      <c r="H33" s="20"/>
      <c r="I33" s="22"/>
      <c r="J33" s="24"/>
      <c r="K33" s="1"/>
    </row>
    <row r="34" spans="1:11" ht="14.25" customHeight="1" x14ac:dyDescent="0.2">
      <c r="A34" s="1"/>
      <c r="B34" s="24"/>
      <c r="C34" s="24"/>
      <c r="D34" s="20"/>
      <c r="E34" s="20"/>
      <c r="F34" s="20"/>
      <c r="G34" s="20"/>
      <c r="H34" s="20"/>
      <c r="I34" s="22"/>
      <c r="J34" s="24"/>
      <c r="K34" s="1"/>
    </row>
    <row r="35" spans="1:11" ht="14.25" customHeight="1" x14ac:dyDescent="0.2">
      <c r="A35" s="1"/>
      <c r="B35" s="24"/>
      <c r="C35" s="24"/>
      <c r="D35" s="20"/>
      <c r="E35" s="30"/>
      <c r="F35" s="20"/>
      <c r="G35" s="20"/>
      <c r="H35" s="20"/>
      <c r="I35" s="37"/>
      <c r="J35" s="24"/>
      <c r="K35" s="1"/>
    </row>
    <row r="36" spans="1:11" ht="14.25" customHeight="1" x14ac:dyDescent="0.2">
      <c r="A36" s="1"/>
      <c r="B36" s="24"/>
      <c r="C36" s="24"/>
      <c r="D36" s="24"/>
      <c r="E36" s="20"/>
      <c r="F36" s="20"/>
      <c r="G36" s="20"/>
      <c r="H36" s="20"/>
      <c r="I36" s="22"/>
      <c r="J36" s="24"/>
      <c r="K36" s="1"/>
    </row>
    <row r="37" spans="1:11" ht="14.25" customHeight="1" x14ac:dyDescent="0.2">
      <c r="A37" s="1"/>
      <c r="B37" s="1"/>
      <c r="C37" s="1"/>
      <c r="D37" s="1"/>
      <c r="E37" s="1"/>
      <c r="F37" s="1"/>
      <c r="G37" s="1"/>
      <c r="H37" s="1"/>
      <c r="I37" s="1"/>
      <c r="J37" s="1"/>
      <c r="K37" s="1"/>
    </row>
    <row r="38" spans="1:11" ht="14.25" customHeight="1" x14ac:dyDescent="0.2">
      <c r="A38" s="1"/>
      <c r="B38" s="1"/>
      <c r="C38" s="1"/>
      <c r="D38" s="1"/>
      <c r="E38" s="1"/>
      <c r="F38" s="1"/>
      <c r="G38" s="1"/>
      <c r="H38" s="1"/>
      <c r="I38" s="1"/>
      <c r="J38" s="1"/>
      <c r="K38" s="1"/>
    </row>
    <row r="39" spans="1:11" ht="14.25" customHeight="1" x14ac:dyDescent="0.2">
      <c r="A39" s="1"/>
      <c r="B39" s="1"/>
      <c r="C39" s="1"/>
      <c r="D39" s="1"/>
      <c r="E39" s="1"/>
      <c r="F39" s="1"/>
      <c r="G39" s="1"/>
      <c r="H39" s="1"/>
      <c r="I39" s="1"/>
      <c r="J39" s="1"/>
      <c r="K39" s="1"/>
    </row>
    <row r="40" spans="1:11" ht="0.75" customHeight="1" x14ac:dyDescent="0.2">
      <c r="A40" s="1"/>
      <c r="B40" s="11"/>
      <c r="C40" s="11"/>
      <c r="D40" s="11"/>
      <c r="E40" s="11"/>
      <c r="F40" s="11"/>
      <c r="G40" s="11"/>
      <c r="H40" s="11"/>
      <c r="I40" s="11"/>
      <c r="J40" s="11"/>
      <c r="K40" s="1"/>
    </row>
    <row r="41" spans="1:11" ht="14.25" customHeight="1" x14ac:dyDescent="0.2">
      <c r="A41" s="1"/>
      <c r="B41" s="42" t="s">
        <v>7</v>
      </c>
      <c r="C41" s="43"/>
      <c r="D41" s="43"/>
      <c r="E41" s="43"/>
      <c r="F41" s="43"/>
      <c r="G41" s="43"/>
      <c r="H41" s="43"/>
      <c r="I41" s="43"/>
      <c r="J41" s="43"/>
      <c r="K41" s="1"/>
    </row>
    <row r="42" spans="1:11" ht="14.25" customHeight="1" x14ac:dyDescent="0.2">
      <c r="A42" s="1"/>
      <c r="B42" s="42" t="s">
        <v>8</v>
      </c>
      <c r="C42" s="43"/>
      <c r="D42" s="43"/>
      <c r="E42" s="43"/>
      <c r="F42" s="43"/>
      <c r="G42" s="43"/>
      <c r="H42" s="43"/>
      <c r="I42" s="43"/>
      <c r="J42" s="43"/>
      <c r="K42" s="1"/>
    </row>
    <row r="43" spans="1:11" ht="14.25" customHeight="1" x14ac:dyDescent="0.2">
      <c r="A43" s="1"/>
      <c r="B43" s="1"/>
      <c r="C43" s="1"/>
      <c r="D43" s="1"/>
      <c r="E43" s="1"/>
      <c r="F43" s="1"/>
      <c r="G43" s="1"/>
      <c r="H43" s="1"/>
      <c r="I43" s="1"/>
      <c r="J43" s="1"/>
      <c r="K43" s="1"/>
    </row>
    <row r="44" spans="1:11" ht="14.25" customHeight="1" x14ac:dyDescent="0.2">
      <c r="A44" s="1"/>
      <c r="B44" s="1"/>
      <c r="C44" s="1"/>
      <c r="D44" s="1"/>
      <c r="E44" s="1"/>
      <c r="F44" s="1"/>
      <c r="G44" s="1"/>
      <c r="H44" s="1"/>
      <c r="I44" s="1"/>
      <c r="J44" s="1"/>
      <c r="K44" s="1"/>
    </row>
    <row r="45" spans="1:11" ht="14.25" customHeight="1" x14ac:dyDescent="0.2">
      <c r="A45" s="1"/>
      <c r="B45" s="1"/>
      <c r="C45" s="1"/>
      <c r="D45" s="1"/>
      <c r="E45" s="1"/>
      <c r="F45" s="1"/>
      <c r="G45" s="1"/>
      <c r="H45" s="1"/>
      <c r="I45" s="1"/>
      <c r="J45" s="1"/>
      <c r="K45" s="1"/>
    </row>
    <row r="46" spans="1:11" ht="14.25" customHeight="1" x14ac:dyDescent="0.2">
      <c r="A46" s="1"/>
      <c r="B46" s="1"/>
      <c r="C46" s="1"/>
      <c r="D46" s="1"/>
      <c r="E46" s="1"/>
      <c r="F46" s="1"/>
      <c r="G46" s="1"/>
      <c r="H46" s="1"/>
      <c r="I46" s="1"/>
      <c r="J46" s="1"/>
      <c r="K46" s="1"/>
    </row>
    <row r="47" spans="1:11" ht="14.25" customHeight="1" x14ac:dyDescent="0.2">
      <c r="A47" s="1"/>
      <c r="B47" s="1"/>
      <c r="C47" s="1"/>
      <c r="D47" s="1"/>
      <c r="E47" s="1"/>
      <c r="F47" s="1"/>
      <c r="G47" s="1"/>
      <c r="H47" s="1"/>
      <c r="I47" s="1"/>
      <c r="J47" s="1"/>
      <c r="K47" s="1"/>
    </row>
    <row r="48" spans="1:11" ht="14.25" customHeight="1" x14ac:dyDescent="0.2">
      <c r="A48" s="1"/>
      <c r="B48" s="1"/>
      <c r="C48" s="1"/>
      <c r="D48" s="1"/>
      <c r="E48" s="1"/>
      <c r="F48" s="1"/>
      <c r="G48" s="1"/>
      <c r="H48" s="1"/>
      <c r="I48" s="1"/>
      <c r="J48" s="1"/>
      <c r="K48" s="1"/>
    </row>
    <row r="49" spans="1:11" ht="14.25" customHeight="1" x14ac:dyDescent="0.2">
      <c r="A49" s="1"/>
      <c r="B49" s="1"/>
      <c r="C49" s="1"/>
      <c r="D49" s="1"/>
      <c r="E49" s="1"/>
      <c r="F49" s="1"/>
      <c r="G49" s="1"/>
      <c r="H49" s="1"/>
      <c r="I49" s="1"/>
      <c r="J49" s="1"/>
      <c r="K49" s="1"/>
    </row>
    <row r="50" spans="1:11" ht="14.25" customHeight="1" x14ac:dyDescent="0.2">
      <c r="A50" s="1"/>
      <c r="B50" s="1"/>
      <c r="C50" s="1"/>
      <c r="D50" s="1"/>
      <c r="E50" s="1"/>
      <c r="F50" s="1"/>
      <c r="G50" s="1"/>
      <c r="H50" s="1"/>
      <c r="I50" s="1"/>
      <c r="J50" s="1"/>
      <c r="K50" s="1"/>
    </row>
    <row r="51" spans="1:11" ht="14.25" customHeight="1" x14ac:dyDescent="0.2">
      <c r="A51" s="1"/>
      <c r="B51" s="1"/>
      <c r="C51" s="1"/>
      <c r="D51" s="1"/>
      <c r="E51" s="1"/>
      <c r="F51" s="1"/>
      <c r="G51" s="1"/>
      <c r="H51" s="1"/>
      <c r="I51" s="1"/>
      <c r="J51" s="1"/>
      <c r="K51" s="1"/>
    </row>
    <row r="52" spans="1:11" ht="14.25" customHeight="1" x14ac:dyDescent="0.2">
      <c r="A52" s="1"/>
      <c r="B52" s="1"/>
      <c r="C52" s="1"/>
      <c r="D52" s="1"/>
      <c r="E52" s="1"/>
      <c r="F52" s="1"/>
      <c r="G52" s="1"/>
      <c r="H52" s="1"/>
      <c r="I52" s="1"/>
      <c r="J52" s="1"/>
      <c r="K52" s="1"/>
    </row>
    <row r="53" spans="1:11" ht="14.25" customHeight="1" x14ac:dyDescent="0.2">
      <c r="A53" s="1"/>
      <c r="B53" s="1"/>
      <c r="C53" s="1"/>
      <c r="D53" s="1"/>
      <c r="E53" s="1"/>
      <c r="F53" s="1"/>
      <c r="G53" s="1"/>
      <c r="H53" s="1"/>
      <c r="I53" s="1"/>
      <c r="J53" s="1"/>
      <c r="K53" s="1"/>
    </row>
    <row r="54" spans="1:11" ht="14.25" customHeight="1" x14ac:dyDescent="0.2">
      <c r="A54" s="1"/>
      <c r="B54" s="1"/>
      <c r="C54" s="1"/>
      <c r="D54" s="1"/>
      <c r="E54" s="1"/>
      <c r="F54" s="1"/>
      <c r="G54" s="1"/>
      <c r="H54" s="1"/>
      <c r="I54" s="1"/>
      <c r="J54" s="1"/>
      <c r="K54" s="1"/>
    </row>
    <row r="55" spans="1:11" ht="14.25" customHeight="1" x14ac:dyDescent="0.2">
      <c r="A55" s="1"/>
      <c r="B55" s="1"/>
      <c r="C55" s="1"/>
      <c r="D55" s="1"/>
      <c r="E55" s="1"/>
      <c r="F55" s="1"/>
      <c r="G55" s="1"/>
      <c r="H55" s="1"/>
      <c r="I55" s="1"/>
      <c r="J55" s="1"/>
      <c r="K55" s="1"/>
    </row>
    <row r="56" spans="1:11" ht="14.25" customHeight="1" x14ac:dyDescent="0.2">
      <c r="A56" s="1"/>
      <c r="B56" s="1"/>
      <c r="C56" s="1"/>
      <c r="D56" s="1"/>
      <c r="E56" s="1"/>
      <c r="F56" s="1"/>
      <c r="G56" s="1"/>
      <c r="H56" s="1"/>
      <c r="I56" s="1"/>
      <c r="J56" s="1"/>
      <c r="K56" s="1"/>
    </row>
    <row r="57" spans="1:11" ht="14.25" customHeight="1" x14ac:dyDescent="0.2">
      <c r="A57" s="1"/>
      <c r="B57" s="1"/>
      <c r="C57" s="1"/>
      <c r="D57" s="1"/>
      <c r="E57" s="1"/>
      <c r="F57" s="1"/>
      <c r="G57" s="1"/>
      <c r="H57" s="1"/>
      <c r="I57" s="1"/>
      <c r="J57" s="1"/>
      <c r="K57" s="1"/>
    </row>
    <row r="58" spans="1:11" ht="14.25" customHeight="1" x14ac:dyDescent="0.2">
      <c r="A58" s="1"/>
      <c r="B58" s="1"/>
      <c r="C58" s="1"/>
      <c r="D58" s="1"/>
      <c r="E58" s="1"/>
      <c r="F58" s="1"/>
      <c r="G58" s="1"/>
      <c r="H58" s="1"/>
      <c r="I58" s="1"/>
      <c r="J58" s="1"/>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14.25" customHeight="1" x14ac:dyDescent="0.2">
      <c r="A62" s="1"/>
      <c r="B62" s="1"/>
      <c r="C62" s="1"/>
      <c r="D62" s="1"/>
      <c r="E62" s="1"/>
      <c r="F62" s="1"/>
      <c r="G62" s="1"/>
      <c r="H62" s="1"/>
      <c r="I62" s="1"/>
      <c r="J62" s="1"/>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5.75" customHeight="1" x14ac:dyDescent="0.25"/>
  </sheetData>
  <mergeCells count="3">
    <mergeCell ref="B10:J10"/>
    <mergeCell ref="B41:J41"/>
    <mergeCell ref="B42:J42"/>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F645-27F7-42D8-A437-CF72F2D7FC8E}">
  <dimension ref="A1:K129"/>
  <sheetViews>
    <sheetView zoomScaleNormal="100" workbookViewId="0">
      <selection activeCell="G29" sqref="G29"/>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162</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45209</v>
      </c>
      <c r="D16" s="20" t="s">
        <v>13</v>
      </c>
      <c r="E16" s="20"/>
      <c r="F16" s="21" t="s">
        <v>163</v>
      </c>
      <c r="G16" s="21"/>
      <c r="H16" s="21"/>
      <c r="I16" s="22">
        <v>4299.1099999999997</v>
      </c>
      <c r="J16" s="23"/>
      <c r="K16" s="5"/>
    </row>
    <row r="17" spans="1:11" ht="14.25" customHeight="1" x14ac:dyDescent="0.2">
      <c r="A17" s="10"/>
      <c r="B17" s="18"/>
      <c r="C17" s="19">
        <v>45209</v>
      </c>
      <c r="D17" s="20" t="s">
        <v>24</v>
      </c>
      <c r="E17" s="20"/>
      <c r="F17" s="21" t="s">
        <v>164</v>
      </c>
      <c r="G17" s="21"/>
      <c r="H17" s="21"/>
      <c r="I17" s="22">
        <v>1000</v>
      </c>
      <c r="J17" s="23"/>
      <c r="K17" s="5"/>
    </row>
    <row r="18" spans="1:11" ht="14.25" customHeight="1" x14ac:dyDescent="0.2">
      <c r="A18" s="10"/>
      <c r="B18" s="18"/>
      <c r="C18" s="19">
        <v>45209</v>
      </c>
      <c r="D18" s="20" t="s">
        <v>147</v>
      </c>
      <c r="E18" s="20"/>
      <c r="F18" s="21" t="s">
        <v>165</v>
      </c>
      <c r="G18" s="21"/>
      <c r="H18" s="21"/>
      <c r="I18" s="22">
        <v>2250</v>
      </c>
      <c r="J18" s="23"/>
      <c r="K18" s="5"/>
    </row>
    <row r="19" spans="1:11" ht="14.25" customHeight="1" x14ac:dyDescent="0.2">
      <c r="A19" s="10"/>
      <c r="B19" s="18"/>
      <c r="C19" s="19">
        <v>45209</v>
      </c>
      <c r="D19" s="20" t="s">
        <v>35</v>
      </c>
      <c r="E19" s="20"/>
      <c r="F19" s="21" t="s">
        <v>175</v>
      </c>
      <c r="G19" s="21"/>
      <c r="H19" s="21"/>
      <c r="I19" s="22">
        <f>15045.8+961.09</f>
        <v>16006.89</v>
      </c>
      <c r="J19" s="23"/>
      <c r="K19" s="5"/>
    </row>
    <row r="20" spans="1:11" ht="14.25" customHeight="1" x14ac:dyDescent="0.2">
      <c r="A20" s="10"/>
      <c r="B20" s="18"/>
      <c r="C20" s="19">
        <v>45211</v>
      </c>
      <c r="D20" s="20" t="s">
        <v>172</v>
      </c>
      <c r="E20" s="20"/>
      <c r="F20" s="21" t="s">
        <v>176</v>
      </c>
      <c r="G20" s="21"/>
      <c r="H20" s="21"/>
      <c r="I20" s="22">
        <v>23943.27</v>
      </c>
      <c r="J20" s="23"/>
      <c r="K20" s="5"/>
    </row>
    <row r="21" spans="1:11" ht="14.25" customHeight="1" x14ac:dyDescent="0.2">
      <c r="A21" s="10"/>
      <c r="B21" s="18"/>
      <c r="C21" s="19">
        <v>45211</v>
      </c>
      <c r="D21" s="20" t="s">
        <v>173</v>
      </c>
      <c r="E21" s="20"/>
      <c r="F21" s="21" t="s">
        <v>177</v>
      </c>
      <c r="G21" s="21"/>
      <c r="H21" s="21"/>
      <c r="I21" s="22">
        <v>19620.18</v>
      </c>
      <c r="J21" s="23"/>
      <c r="K21" s="5"/>
    </row>
    <row r="22" spans="1:11" ht="14.25" customHeight="1" x14ac:dyDescent="0.2">
      <c r="A22" s="10"/>
      <c r="B22" s="18"/>
      <c r="C22" s="19">
        <v>45212</v>
      </c>
      <c r="D22" s="20" t="s">
        <v>174</v>
      </c>
      <c r="E22" s="20"/>
      <c r="F22" s="21" t="s">
        <v>178</v>
      </c>
      <c r="G22" s="21"/>
      <c r="H22" s="21"/>
      <c r="I22" s="22">
        <v>300</v>
      </c>
      <c r="J22" s="23"/>
      <c r="K22" s="5"/>
    </row>
    <row r="23" spans="1:11" ht="14.25" customHeight="1" x14ac:dyDescent="0.2">
      <c r="A23" s="10"/>
      <c r="B23" s="18"/>
      <c r="C23" s="19">
        <v>45212</v>
      </c>
      <c r="D23" s="20" t="s">
        <v>4</v>
      </c>
      <c r="E23" s="20"/>
      <c r="F23" s="21" t="s">
        <v>166</v>
      </c>
      <c r="G23" s="21"/>
      <c r="H23" s="21"/>
      <c r="I23" s="22">
        <v>199</v>
      </c>
      <c r="J23" s="23"/>
      <c r="K23" s="5"/>
    </row>
    <row r="24" spans="1:11" ht="14.25" customHeight="1" x14ac:dyDescent="0.2">
      <c r="A24" s="10"/>
      <c r="B24" s="18"/>
      <c r="C24" s="19">
        <v>45212</v>
      </c>
      <c r="D24" s="20" t="s">
        <v>11</v>
      </c>
      <c r="E24" s="20"/>
      <c r="F24" s="21" t="s">
        <v>149</v>
      </c>
      <c r="G24" s="21"/>
      <c r="H24" s="21"/>
      <c r="I24" s="22">
        <v>3301.95</v>
      </c>
      <c r="J24" s="23"/>
      <c r="K24" s="5"/>
    </row>
    <row r="25" spans="1:11" ht="14.25" customHeight="1" x14ac:dyDescent="0.2">
      <c r="A25" s="10"/>
      <c r="B25" s="18"/>
      <c r="C25" s="19">
        <v>45222</v>
      </c>
      <c r="D25" s="20" t="s">
        <v>11</v>
      </c>
      <c r="E25" s="20"/>
      <c r="F25" s="21" t="s">
        <v>12</v>
      </c>
      <c r="G25" s="21"/>
      <c r="H25" s="21"/>
      <c r="I25" s="22">
        <v>6587.06</v>
      </c>
      <c r="J25" s="23"/>
      <c r="K25" s="5"/>
    </row>
    <row r="26" spans="1:11" ht="14.25" customHeight="1" x14ac:dyDescent="0.2">
      <c r="A26" s="10"/>
      <c r="B26" s="18"/>
      <c r="C26" s="19">
        <v>45230</v>
      </c>
      <c r="D26" s="20" t="s">
        <v>4</v>
      </c>
      <c r="E26" s="20"/>
      <c r="F26" s="21" t="s">
        <v>167</v>
      </c>
      <c r="G26" s="21"/>
      <c r="H26" s="21"/>
      <c r="I26" s="22">
        <v>364</v>
      </c>
      <c r="J26" s="23"/>
      <c r="K26" s="5"/>
    </row>
    <row r="27" spans="1:11" ht="14.25" customHeight="1" x14ac:dyDescent="0.2">
      <c r="A27" s="10"/>
      <c r="B27" s="18"/>
      <c r="C27" s="19">
        <v>45230</v>
      </c>
      <c r="D27" s="20" t="s">
        <v>4</v>
      </c>
      <c r="E27" s="20"/>
      <c r="F27" s="21" t="s">
        <v>168</v>
      </c>
      <c r="G27" s="21"/>
      <c r="H27" s="21"/>
      <c r="I27" s="22">
        <v>55</v>
      </c>
      <c r="J27" s="23"/>
      <c r="K27" s="5"/>
    </row>
    <row r="28" spans="1:11" ht="14.25" customHeight="1" x14ac:dyDescent="0.2">
      <c r="A28" s="10"/>
      <c r="B28" s="18"/>
      <c r="C28" s="19">
        <v>45230</v>
      </c>
      <c r="D28" s="20" t="s">
        <v>9</v>
      </c>
      <c r="E28" s="20"/>
      <c r="F28" s="21" t="s">
        <v>169</v>
      </c>
      <c r="G28" s="21"/>
      <c r="H28" s="21"/>
      <c r="I28" s="22">
        <v>1299.83</v>
      </c>
      <c r="J28" s="23"/>
      <c r="K28" s="5"/>
    </row>
    <row r="29" spans="1:11" ht="14.25" customHeight="1" x14ac:dyDescent="0.2">
      <c r="A29" s="10"/>
      <c r="B29" s="18"/>
      <c r="C29" s="19">
        <v>45230</v>
      </c>
      <c r="D29" s="20" t="s">
        <v>10</v>
      </c>
      <c r="E29" s="20"/>
      <c r="F29" s="21" t="s">
        <v>170</v>
      </c>
      <c r="G29" s="21"/>
      <c r="H29" s="21"/>
      <c r="I29" s="22">
        <v>4500</v>
      </c>
      <c r="J29" s="23"/>
      <c r="K29" s="5"/>
    </row>
    <row r="30" spans="1:11" ht="14.25" customHeight="1" x14ac:dyDescent="0.2">
      <c r="A30" s="10"/>
      <c r="B30" s="18"/>
      <c r="C30" s="19">
        <v>45230</v>
      </c>
      <c r="D30" s="20" t="s">
        <v>70</v>
      </c>
      <c r="E30" s="20"/>
      <c r="F30" s="21" t="s">
        <v>171</v>
      </c>
      <c r="G30" s="21"/>
      <c r="H30" s="21"/>
      <c r="I30" s="22">
        <v>10747.77</v>
      </c>
      <c r="J30" s="23"/>
      <c r="K30" s="5"/>
    </row>
    <row r="31" spans="1:11" ht="14.25" customHeight="1" x14ac:dyDescent="0.2">
      <c r="A31" s="10"/>
      <c r="B31" s="18"/>
      <c r="C31" s="19">
        <v>45230</v>
      </c>
      <c r="D31" s="20" t="s">
        <v>11</v>
      </c>
      <c r="E31" s="20"/>
      <c r="F31" s="21" t="s">
        <v>12</v>
      </c>
      <c r="G31" s="21"/>
      <c r="H31" s="21"/>
      <c r="I31" s="22">
        <v>5901.93</v>
      </c>
      <c r="J31" s="23"/>
      <c r="K31" s="5"/>
    </row>
    <row r="32" spans="1:11" ht="14.25" customHeight="1" x14ac:dyDescent="0.2">
      <c r="A32" s="10"/>
      <c r="B32" s="18"/>
      <c r="C32" s="19">
        <v>45230</v>
      </c>
      <c r="D32" s="20" t="s">
        <v>85</v>
      </c>
      <c r="E32" s="20"/>
      <c r="F32" s="21" t="s">
        <v>179</v>
      </c>
      <c r="G32" s="21"/>
      <c r="H32" s="21"/>
      <c r="I32" s="22">
        <f>4091.07-204.55+787.05</f>
        <v>4673.57</v>
      </c>
      <c r="J32" s="23"/>
      <c r="K32" s="5"/>
    </row>
    <row r="33" spans="1:11" ht="14.25" customHeight="1" x14ac:dyDescent="0.2">
      <c r="A33" s="10"/>
      <c r="B33" s="18"/>
      <c r="C33" s="19">
        <v>45230</v>
      </c>
      <c r="D33" s="20" t="s">
        <v>35</v>
      </c>
      <c r="E33" s="20"/>
      <c r="F33" s="21" t="s">
        <v>180</v>
      </c>
      <c r="G33" s="21"/>
      <c r="H33" s="21"/>
      <c r="I33" s="22">
        <f>46382.4+3629.68</f>
        <v>50012.08</v>
      </c>
      <c r="J33" s="23"/>
      <c r="K33" s="5"/>
    </row>
    <row r="34" spans="1:11" ht="14.25" customHeight="1" x14ac:dyDescent="0.2">
      <c r="A34" s="10"/>
      <c r="B34" s="18"/>
      <c r="C34" s="19">
        <v>45230</v>
      </c>
      <c r="D34" s="20" t="s">
        <v>102</v>
      </c>
      <c r="E34" s="20"/>
      <c r="F34" s="21" t="s">
        <v>181</v>
      </c>
      <c r="G34" s="21"/>
      <c r="H34" s="21"/>
      <c r="I34" s="22">
        <v>12375</v>
      </c>
      <c r="J34" s="23"/>
      <c r="K34" s="5"/>
    </row>
    <row r="35" spans="1:11" ht="14.25" customHeight="1" x14ac:dyDescent="0.2">
      <c r="A35" s="10"/>
      <c r="B35" s="18"/>
      <c r="C35" s="19">
        <v>45230</v>
      </c>
      <c r="D35" s="20" t="s">
        <v>35</v>
      </c>
      <c r="E35" s="20"/>
      <c r="F35" s="21" t="s">
        <v>182</v>
      </c>
      <c r="G35" s="21"/>
      <c r="H35" s="21"/>
      <c r="I35" s="22">
        <f>11618.98+500.9</f>
        <v>12119.88</v>
      </c>
      <c r="J35" s="23"/>
      <c r="K35" s="5"/>
    </row>
    <row r="36" spans="1:11" ht="14.25" customHeight="1" x14ac:dyDescent="0.2">
      <c r="A36" s="10"/>
      <c r="B36" s="18"/>
      <c r="C36" s="19">
        <v>45230</v>
      </c>
      <c r="D36" s="20" t="s">
        <v>35</v>
      </c>
      <c r="E36" s="20"/>
      <c r="F36" s="21" t="s">
        <v>183</v>
      </c>
      <c r="G36" s="21"/>
      <c r="H36" s="21"/>
      <c r="I36" s="22">
        <f>55238.4+3201.16</f>
        <v>58439.56</v>
      </c>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39"/>
      <c r="J42" s="23"/>
      <c r="K42" s="5"/>
    </row>
    <row r="43" spans="1:11" ht="14.25" customHeight="1" x14ac:dyDescent="0.2">
      <c r="A43" s="10"/>
      <c r="B43" s="18"/>
      <c r="C43" s="19"/>
      <c r="D43" s="20"/>
      <c r="E43" s="20"/>
      <c r="F43" s="21"/>
      <c r="G43" s="21"/>
      <c r="H43" s="21"/>
      <c r="I43" s="39"/>
      <c r="J43" s="23"/>
      <c r="K43" s="5"/>
    </row>
    <row r="44" spans="1:11" ht="14.25" customHeight="1" x14ac:dyDescent="0.2">
      <c r="A44" s="10"/>
      <c r="B44" s="18"/>
      <c r="C44" s="19"/>
      <c r="D44" s="20"/>
      <c r="E44" s="20"/>
      <c r="F44" s="21"/>
      <c r="G44" s="21"/>
      <c r="H44" s="21"/>
      <c r="I44" s="39"/>
      <c r="J44" s="23"/>
      <c r="K44" s="5"/>
    </row>
    <row r="45" spans="1:11" ht="14.25" customHeight="1" x14ac:dyDescent="0.2">
      <c r="A45" s="10"/>
      <c r="B45" s="18"/>
      <c r="C45" s="19"/>
      <c r="D45" s="20"/>
      <c r="E45" s="20"/>
      <c r="F45" s="21"/>
      <c r="G45" s="21"/>
      <c r="H45" s="21"/>
      <c r="I45" s="22"/>
      <c r="J45" s="23"/>
      <c r="K45" s="5"/>
    </row>
    <row r="46" spans="1:11" ht="14.25" customHeight="1" x14ac:dyDescent="0.2">
      <c r="A46" s="10"/>
      <c r="B46" s="18"/>
      <c r="C46" s="19"/>
      <c r="D46" s="20"/>
      <c r="E46" s="20"/>
      <c r="F46" s="21"/>
      <c r="G46" s="21"/>
      <c r="H46" s="21"/>
      <c r="I46" s="22"/>
      <c r="J46" s="23"/>
      <c r="K46" s="5"/>
    </row>
    <row r="47" spans="1:11" ht="14.25" customHeight="1" x14ac:dyDescent="0.2">
      <c r="A47" s="10"/>
      <c r="B47" s="18"/>
      <c r="C47" s="19"/>
      <c r="D47" s="20"/>
      <c r="E47" s="20"/>
      <c r="F47" s="21"/>
      <c r="G47" s="21"/>
      <c r="H47" s="21"/>
      <c r="I47" s="22"/>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38"/>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18"/>
      <c r="C53" s="19"/>
      <c r="D53" s="20"/>
      <c r="E53" s="20"/>
      <c r="F53" s="21"/>
      <c r="G53" s="21"/>
      <c r="H53" s="21"/>
      <c r="I53" s="22"/>
      <c r="J53" s="23"/>
      <c r="K53" s="5"/>
    </row>
    <row r="54" spans="1:11" ht="14.25" customHeight="1" x14ac:dyDescent="0.2">
      <c r="A54" s="10"/>
      <c r="B54" s="18"/>
      <c r="C54" s="19"/>
      <c r="D54" s="20"/>
      <c r="E54" s="20"/>
      <c r="F54" s="21"/>
      <c r="G54" s="21"/>
      <c r="H54" s="21"/>
      <c r="I54" s="22"/>
      <c r="J54" s="23"/>
      <c r="K54" s="5"/>
    </row>
    <row r="55" spans="1:11" ht="14.25" customHeight="1" x14ac:dyDescent="0.2">
      <c r="A55" s="10"/>
      <c r="B55" s="18"/>
      <c r="C55" s="19"/>
      <c r="D55" s="20"/>
      <c r="E55" s="20"/>
      <c r="F55" s="21"/>
      <c r="G55" s="21"/>
      <c r="H55" s="21"/>
      <c r="I55" s="22"/>
      <c r="J55" s="23"/>
      <c r="K55" s="5"/>
    </row>
    <row r="56" spans="1:11" ht="14.25" customHeight="1" x14ac:dyDescent="0.2">
      <c r="A56" s="10"/>
      <c r="B56" s="18"/>
      <c r="C56" s="19"/>
      <c r="D56" s="20"/>
      <c r="E56" s="20"/>
      <c r="F56" s="21"/>
      <c r="G56" s="21"/>
      <c r="H56" s="21"/>
      <c r="I56" s="22"/>
      <c r="J56" s="23"/>
      <c r="K56" s="5"/>
    </row>
    <row r="57" spans="1:11" ht="14.25" customHeight="1" x14ac:dyDescent="0.2">
      <c r="A57" s="10"/>
      <c r="B57" s="18"/>
      <c r="C57" s="19"/>
      <c r="D57" s="20"/>
      <c r="E57" s="20"/>
      <c r="F57" s="21"/>
      <c r="G57" s="21"/>
      <c r="H57" s="21"/>
      <c r="I57" s="22"/>
      <c r="J57" s="23"/>
      <c r="K57" s="5"/>
    </row>
    <row r="58" spans="1:11" ht="14.25" customHeight="1" x14ac:dyDescent="0.2">
      <c r="A58" s="10"/>
      <c r="B58" s="18"/>
      <c r="C58" s="19"/>
      <c r="D58" s="20"/>
      <c r="E58" s="20"/>
      <c r="F58" s="21"/>
      <c r="G58" s="21"/>
      <c r="H58" s="21"/>
      <c r="I58" s="22"/>
      <c r="J58" s="23"/>
      <c r="K58" s="5"/>
    </row>
    <row r="59" spans="1:11" ht="14.25" customHeight="1" x14ac:dyDescent="0.2">
      <c r="A59" s="10"/>
      <c r="B59" s="18"/>
      <c r="C59" s="19"/>
      <c r="D59" s="20"/>
      <c r="E59" s="20"/>
      <c r="F59" s="21"/>
      <c r="G59" s="21"/>
      <c r="H59" s="21"/>
      <c r="I59" s="22"/>
      <c r="J59" s="23"/>
      <c r="K59" s="5"/>
    </row>
    <row r="60" spans="1:11" ht="14.25" customHeight="1" x14ac:dyDescent="0.2">
      <c r="A60" s="10"/>
      <c r="B60" s="18"/>
      <c r="C60" s="19"/>
      <c r="D60" s="20"/>
      <c r="E60" s="20"/>
      <c r="F60" s="21"/>
      <c r="G60" s="21"/>
      <c r="H60" s="21"/>
      <c r="I60" s="22"/>
      <c r="J60" s="23"/>
      <c r="K60" s="5"/>
    </row>
    <row r="61" spans="1:11" ht="14.25" customHeight="1" x14ac:dyDescent="0.2">
      <c r="A61" s="10"/>
      <c r="B61" s="18"/>
      <c r="C61" s="19"/>
      <c r="D61" s="20"/>
      <c r="E61" s="20"/>
      <c r="F61" s="21"/>
      <c r="G61" s="21"/>
      <c r="H61" s="21"/>
      <c r="I61" s="22"/>
      <c r="J61" s="23"/>
      <c r="K61" s="5"/>
    </row>
    <row r="62" spans="1:11" ht="14.25" customHeight="1" x14ac:dyDescent="0.2">
      <c r="A62" s="10"/>
      <c r="B62" s="18"/>
      <c r="C62" s="19"/>
      <c r="D62" s="20"/>
      <c r="E62" s="20"/>
      <c r="F62" s="21"/>
      <c r="G62" s="21"/>
      <c r="H62" s="21"/>
      <c r="I62" s="22"/>
      <c r="J62" s="23"/>
      <c r="K62" s="5"/>
    </row>
    <row r="63" spans="1:11" ht="14.25" customHeight="1" x14ac:dyDescent="0.2">
      <c r="A63" s="10"/>
      <c r="B63" s="25"/>
      <c r="C63" s="26"/>
      <c r="D63" s="27"/>
      <c r="E63" s="27"/>
      <c r="F63" s="27"/>
      <c r="G63" s="27"/>
      <c r="H63" s="27"/>
      <c r="I63" s="28"/>
      <c r="J63" s="29"/>
      <c r="K63" s="5"/>
    </row>
    <row r="64" spans="1:11" ht="14.25" customHeight="1" x14ac:dyDescent="0.2">
      <c r="A64" s="10"/>
      <c r="B64" s="18"/>
      <c r="C64" s="24"/>
      <c r="D64" s="20"/>
      <c r="E64" s="30" t="s">
        <v>6</v>
      </c>
      <c r="F64" s="20"/>
      <c r="G64" s="20"/>
      <c r="H64" s="20"/>
      <c r="I64" s="31">
        <f>SUM(I13:I62)</f>
        <v>237996.08000000002</v>
      </c>
      <c r="J64" s="23"/>
      <c r="K64" s="5"/>
    </row>
    <row r="65" spans="1:11" ht="14.25" customHeight="1" x14ac:dyDescent="0.2">
      <c r="A65" s="10"/>
      <c r="B65" s="32"/>
      <c r="C65" s="33"/>
      <c r="D65" s="33"/>
      <c r="E65" s="34"/>
      <c r="F65" s="34"/>
      <c r="G65" s="34"/>
      <c r="H65" s="34"/>
      <c r="I65" s="35"/>
      <c r="J65" s="36"/>
      <c r="K65" s="5"/>
    </row>
    <row r="66" spans="1:11" ht="14.25" customHeight="1" x14ac:dyDescent="0.2">
      <c r="A66" s="1"/>
      <c r="B66" s="24"/>
      <c r="C66" s="24"/>
      <c r="D66" s="24"/>
      <c r="E66" s="20"/>
      <c r="F66" s="20"/>
      <c r="G66" s="20"/>
      <c r="H66" s="20"/>
      <c r="I66" s="22"/>
      <c r="J66" s="24"/>
      <c r="K66" s="1"/>
    </row>
    <row r="67" spans="1:11" ht="14.25" customHeight="1" x14ac:dyDescent="0.2">
      <c r="A67" s="1"/>
      <c r="B67" s="24"/>
      <c r="C67" s="19"/>
      <c r="D67" s="20"/>
      <c r="E67" s="20"/>
      <c r="F67" s="21"/>
      <c r="G67" s="21"/>
      <c r="H67" s="21"/>
      <c r="I67" s="22"/>
      <c r="J67" s="24"/>
      <c r="K67" s="1"/>
    </row>
    <row r="68" spans="1:11" ht="14.25" customHeight="1" x14ac:dyDescent="0.2">
      <c r="A68" s="1"/>
      <c r="B68" s="24"/>
      <c r="C68" s="19"/>
      <c r="D68" s="20"/>
      <c r="E68" s="20"/>
      <c r="F68" s="21"/>
      <c r="G68" s="21"/>
      <c r="H68" s="21"/>
      <c r="I68" s="22"/>
      <c r="J68" s="24"/>
      <c r="K68" s="1"/>
    </row>
    <row r="69" spans="1:11" ht="14.25" customHeight="1" x14ac:dyDescent="0.2">
      <c r="A69" s="1"/>
      <c r="B69" s="24"/>
      <c r="C69" s="24"/>
      <c r="D69" s="20"/>
      <c r="E69" s="44"/>
      <c r="F69" s="45"/>
      <c r="G69" s="20"/>
      <c r="H69" s="20"/>
      <c r="I69" s="22"/>
      <c r="J69" s="24"/>
      <c r="K69" s="1"/>
    </row>
    <row r="70" spans="1:11" ht="14.25" customHeight="1" x14ac:dyDescent="0.2">
      <c r="A70" s="1"/>
      <c r="B70" s="24"/>
      <c r="C70" s="24"/>
      <c r="D70" s="20"/>
      <c r="E70" s="20"/>
      <c r="F70" s="20"/>
      <c r="G70" s="20"/>
      <c r="H70" s="20"/>
      <c r="I70" s="22"/>
      <c r="J70" s="24"/>
      <c r="K70" s="1"/>
    </row>
    <row r="71" spans="1:11" ht="14.25" customHeight="1" x14ac:dyDescent="0.2">
      <c r="A71" s="1"/>
      <c r="B71" s="24"/>
      <c r="C71" s="24"/>
      <c r="D71" s="20"/>
      <c r="E71" s="30"/>
      <c r="F71" s="20"/>
      <c r="G71" s="20"/>
      <c r="H71" s="20"/>
      <c r="I71" s="37"/>
      <c r="J71" s="24"/>
      <c r="K71" s="1"/>
    </row>
    <row r="72" spans="1:11" ht="14.25" customHeight="1" x14ac:dyDescent="0.2">
      <c r="A72" s="1"/>
      <c r="B72" s="24"/>
      <c r="C72" s="24"/>
      <c r="D72" s="24"/>
      <c r="E72" s="20"/>
      <c r="F72" s="20"/>
      <c r="G72" s="20"/>
      <c r="H72" s="20"/>
      <c r="I72" s="22"/>
      <c r="J72" s="24"/>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0.75" customHeight="1" x14ac:dyDescent="0.2">
      <c r="A76" s="1"/>
      <c r="B76" s="11"/>
      <c r="C76" s="11"/>
      <c r="D76" s="11"/>
      <c r="E76" s="11"/>
      <c r="F76" s="11"/>
      <c r="G76" s="11"/>
      <c r="H76" s="11"/>
      <c r="I76" s="11"/>
      <c r="J76" s="11"/>
      <c r="K76" s="1"/>
    </row>
    <row r="77" spans="1:11" ht="14.25" customHeight="1" x14ac:dyDescent="0.2">
      <c r="A77" s="1"/>
      <c r="B77" s="42" t="s">
        <v>7</v>
      </c>
      <c r="C77" s="43"/>
      <c r="D77" s="43"/>
      <c r="E77" s="43"/>
      <c r="F77" s="43"/>
      <c r="G77" s="43"/>
      <c r="H77" s="43"/>
      <c r="I77" s="43"/>
      <c r="J77" s="43"/>
      <c r="K77" s="1"/>
    </row>
    <row r="78" spans="1:11" ht="14.25" customHeight="1" x14ac:dyDescent="0.2">
      <c r="A78" s="1"/>
      <c r="B78" s="42" t="s">
        <v>8</v>
      </c>
      <c r="C78" s="43"/>
      <c r="D78" s="43"/>
      <c r="E78" s="43"/>
      <c r="F78" s="43"/>
      <c r="G78" s="43"/>
      <c r="H78" s="43"/>
      <c r="I78" s="43"/>
      <c r="J78" s="43"/>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4.25" customHeight="1" x14ac:dyDescent="0.2">
      <c r="A119" s="1"/>
      <c r="B119" s="1"/>
      <c r="C119" s="1"/>
      <c r="D119" s="1"/>
      <c r="E119" s="1"/>
      <c r="F119" s="1"/>
      <c r="G119" s="1"/>
      <c r="H119" s="1"/>
      <c r="I119" s="1"/>
      <c r="J119" s="1"/>
      <c r="K119" s="1"/>
    </row>
    <row r="120" spans="1:11" ht="14.25" customHeight="1" x14ac:dyDescent="0.2">
      <c r="A120" s="1"/>
      <c r="B120" s="1"/>
      <c r="C120" s="1"/>
      <c r="D120" s="1"/>
      <c r="E120" s="1"/>
      <c r="F120" s="1"/>
      <c r="G120" s="1"/>
      <c r="H120" s="1"/>
      <c r="I120" s="1"/>
      <c r="J120" s="1"/>
      <c r="K120" s="1"/>
    </row>
    <row r="121" spans="1:11" ht="14.25" customHeight="1" x14ac:dyDescent="0.2">
      <c r="A121" s="1"/>
      <c r="B121" s="1"/>
      <c r="C121" s="1"/>
      <c r="D121" s="1"/>
      <c r="E121" s="1"/>
      <c r="F121" s="1"/>
      <c r="G121" s="1"/>
      <c r="H121" s="1"/>
      <c r="I121" s="1"/>
      <c r="J121" s="1"/>
      <c r="K121" s="1"/>
    </row>
    <row r="122" spans="1:11" ht="14.25" customHeight="1" x14ac:dyDescent="0.2">
      <c r="A122" s="1"/>
      <c r="B122" s="1"/>
      <c r="C122" s="1"/>
      <c r="D122" s="1"/>
      <c r="E122" s="1"/>
      <c r="F122" s="1"/>
      <c r="G122" s="1"/>
      <c r="H122" s="1"/>
      <c r="I122" s="1"/>
      <c r="J122" s="1"/>
      <c r="K122" s="1"/>
    </row>
    <row r="123" spans="1:11" ht="14.25" customHeight="1" x14ac:dyDescent="0.2">
      <c r="A123" s="1"/>
      <c r="B123" s="1"/>
      <c r="C123" s="1"/>
      <c r="D123" s="1"/>
      <c r="E123" s="1"/>
      <c r="F123" s="1"/>
      <c r="G123" s="1"/>
      <c r="H123" s="1"/>
      <c r="I123" s="1"/>
      <c r="J123" s="1"/>
      <c r="K123" s="1"/>
    </row>
    <row r="124" spans="1:11" ht="14.25" customHeight="1" x14ac:dyDescent="0.2">
      <c r="A124" s="1"/>
      <c r="B124" s="1"/>
      <c r="C124" s="1"/>
      <c r="D124" s="1"/>
      <c r="E124" s="1"/>
      <c r="F124" s="1"/>
      <c r="G124" s="1"/>
      <c r="H124" s="1"/>
      <c r="I124" s="1"/>
      <c r="J124" s="1"/>
      <c r="K124" s="1"/>
    </row>
    <row r="125" spans="1:11" ht="14.25" customHeight="1" x14ac:dyDescent="0.2">
      <c r="A125" s="1"/>
      <c r="B125" s="1"/>
      <c r="C125" s="1"/>
      <c r="D125" s="1"/>
      <c r="E125" s="1"/>
      <c r="F125" s="1"/>
      <c r="G125" s="1"/>
      <c r="H125" s="1"/>
      <c r="I125" s="1"/>
      <c r="J125" s="1"/>
      <c r="K125" s="1"/>
    </row>
    <row r="126" spans="1:11" ht="14.25" customHeight="1" x14ac:dyDescent="0.2">
      <c r="A126" s="1"/>
      <c r="B126" s="1"/>
      <c r="C126" s="1"/>
      <c r="D126" s="1"/>
      <c r="E126" s="1"/>
      <c r="F126" s="1"/>
      <c r="G126" s="1"/>
      <c r="H126" s="1"/>
      <c r="I126" s="1"/>
      <c r="J126" s="1"/>
      <c r="K126" s="1"/>
    </row>
    <row r="127" spans="1:11" ht="14.25" customHeight="1" x14ac:dyDescent="0.2">
      <c r="A127" s="1"/>
      <c r="B127" s="1"/>
      <c r="C127" s="1"/>
      <c r="D127" s="1"/>
      <c r="E127" s="1"/>
      <c r="F127" s="1"/>
      <c r="G127" s="1"/>
      <c r="H127" s="1"/>
      <c r="I127" s="1"/>
      <c r="J127" s="1"/>
      <c r="K127" s="1"/>
    </row>
    <row r="128" spans="1:11" ht="14.25" customHeight="1" x14ac:dyDescent="0.2">
      <c r="A128" s="1"/>
      <c r="B128" s="1"/>
      <c r="C128" s="1"/>
      <c r="D128" s="1"/>
      <c r="E128" s="1"/>
      <c r="F128" s="1"/>
      <c r="G128" s="1"/>
      <c r="H128" s="1"/>
      <c r="I128" s="1"/>
      <c r="J128" s="1"/>
      <c r="K128" s="1"/>
    </row>
    <row r="129" ht="15.75" customHeight="1" x14ac:dyDescent="0.25"/>
  </sheetData>
  <mergeCells count="4">
    <mergeCell ref="B10:J10"/>
    <mergeCell ref="E69:F69"/>
    <mergeCell ref="B77:J77"/>
    <mergeCell ref="B78:J78"/>
  </mergeCells>
  <pageMargins left="0.7" right="0.7" top="0.75" bottom="0.75" header="0.3" footer="0.3"/>
  <pageSetup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5CC0-BB58-415A-95DC-B29FFB24BD83}">
  <dimension ref="A1:K132"/>
  <sheetViews>
    <sheetView zoomScaleNormal="100" workbookViewId="0">
      <selection activeCell="E74" sqref="E74"/>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28"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184</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45233</v>
      </c>
      <c r="D16" s="20" t="s">
        <v>110</v>
      </c>
      <c r="E16" s="20"/>
      <c r="F16" s="21" t="s">
        <v>188</v>
      </c>
      <c r="G16" s="21"/>
      <c r="H16" s="21"/>
      <c r="I16" s="22">
        <v>3250</v>
      </c>
      <c r="J16" s="23"/>
      <c r="K16" s="5"/>
    </row>
    <row r="17" spans="1:11" ht="14.25" customHeight="1" x14ac:dyDescent="0.2">
      <c r="A17" s="10"/>
      <c r="B17" s="18"/>
      <c r="C17" s="19">
        <v>45239</v>
      </c>
      <c r="D17" s="20" t="s">
        <v>13</v>
      </c>
      <c r="E17" s="20"/>
      <c r="F17" s="21" t="s">
        <v>189</v>
      </c>
      <c r="G17" s="21"/>
      <c r="H17" s="21"/>
      <c r="I17" s="22">
        <v>4299.1099999999997</v>
      </c>
      <c r="J17" s="23"/>
      <c r="K17" s="5"/>
    </row>
    <row r="18" spans="1:11" ht="14.25" customHeight="1" x14ac:dyDescent="0.2">
      <c r="A18" s="10"/>
      <c r="B18" s="18"/>
      <c r="C18" s="19">
        <v>45239</v>
      </c>
      <c r="D18" s="20" t="s">
        <v>37</v>
      </c>
      <c r="E18" s="20"/>
      <c r="F18" s="21" t="s">
        <v>190</v>
      </c>
      <c r="G18" s="21"/>
      <c r="H18" s="21"/>
      <c r="I18" s="22">
        <v>10850.58</v>
      </c>
      <c r="J18" s="23"/>
      <c r="K18" s="5"/>
    </row>
    <row r="19" spans="1:11" ht="14.25" customHeight="1" x14ac:dyDescent="0.2">
      <c r="A19" s="10"/>
      <c r="B19" s="18"/>
      <c r="C19" s="19">
        <v>45239</v>
      </c>
      <c r="D19" s="20" t="s">
        <v>11</v>
      </c>
      <c r="E19" s="20"/>
      <c r="F19" s="21" t="s">
        <v>191</v>
      </c>
      <c r="G19" s="21"/>
      <c r="H19" s="21"/>
      <c r="I19" s="22">
        <v>5183.22</v>
      </c>
      <c r="J19" s="23"/>
      <c r="K19" s="5"/>
    </row>
    <row r="20" spans="1:11" ht="14.25" customHeight="1" x14ac:dyDescent="0.2">
      <c r="A20" s="10"/>
      <c r="B20" s="18"/>
      <c r="C20" s="19">
        <v>45239</v>
      </c>
      <c r="D20" s="20" t="s">
        <v>70</v>
      </c>
      <c r="E20" s="20"/>
      <c r="F20" s="21" t="s">
        <v>192</v>
      </c>
      <c r="G20" s="21"/>
      <c r="H20" s="21"/>
      <c r="I20" s="22">
        <v>14382.9</v>
      </c>
      <c r="J20" s="23"/>
      <c r="K20" s="5"/>
    </row>
    <row r="21" spans="1:11" ht="14.25" customHeight="1" x14ac:dyDescent="0.2">
      <c r="A21" s="10"/>
      <c r="B21" s="18"/>
      <c r="C21" s="19">
        <v>45239</v>
      </c>
      <c r="D21" s="20" t="s">
        <v>185</v>
      </c>
      <c r="E21" s="20"/>
      <c r="F21" s="21" t="s">
        <v>193</v>
      </c>
      <c r="G21" s="21"/>
      <c r="H21" s="21"/>
      <c r="I21" s="22">
        <v>3406.37</v>
      </c>
      <c r="J21" s="23"/>
      <c r="K21" s="5"/>
    </row>
    <row r="22" spans="1:11" ht="14.25" customHeight="1" x14ac:dyDescent="0.2">
      <c r="A22" s="10"/>
      <c r="B22" s="18"/>
      <c r="C22" s="19">
        <v>45239</v>
      </c>
      <c r="D22" s="20" t="s">
        <v>185</v>
      </c>
      <c r="E22" s="20"/>
      <c r="F22" s="21" t="s">
        <v>194</v>
      </c>
      <c r="G22" s="21"/>
      <c r="H22" s="21"/>
      <c r="I22" s="22">
        <v>1456</v>
      </c>
      <c r="J22" s="23"/>
      <c r="K22" s="5"/>
    </row>
    <row r="23" spans="1:11" ht="14.25" customHeight="1" x14ac:dyDescent="0.2">
      <c r="A23" s="10"/>
      <c r="B23" s="18"/>
      <c r="C23" s="19">
        <v>45241</v>
      </c>
      <c r="D23" s="20" t="s">
        <v>4</v>
      </c>
      <c r="E23" s="20"/>
      <c r="F23" s="21" t="s">
        <v>195</v>
      </c>
      <c r="G23" s="21"/>
      <c r="H23" s="21"/>
      <c r="I23" s="22">
        <v>364</v>
      </c>
      <c r="J23" s="23"/>
      <c r="K23" s="5"/>
    </row>
    <row r="24" spans="1:11" ht="14.25" customHeight="1" x14ac:dyDescent="0.2">
      <c r="A24" s="10"/>
      <c r="B24" s="18"/>
      <c r="C24" s="19">
        <v>45241</v>
      </c>
      <c r="D24" s="20" t="s">
        <v>4</v>
      </c>
      <c r="E24" s="20"/>
      <c r="F24" s="21" t="s">
        <v>196</v>
      </c>
      <c r="G24" s="21"/>
      <c r="H24" s="21"/>
      <c r="I24" s="22">
        <v>199</v>
      </c>
      <c r="J24" s="23"/>
      <c r="K24" s="5"/>
    </row>
    <row r="25" spans="1:11" ht="14.25" customHeight="1" x14ac:dyDescent="0.2">
      <c r="A25" s="10"/>
      <c r="B25" s="18"/>
      <c r="C25" s="19">
        <v>45241</v>
      </c>
      <c r="D25" s="20" t="s">
        <v>70</v>
      </c>
      <c r="E25" s="20"/>
      <c r="F25" s="21" t="s">
        <v>197</v>
      </c>
      <c r="G25" s="21"/>
      <c r="H25" s="21"/>
      <c r="I25" s="22">
        <v>10747.77</v>
      </c>
      <c r="J25" s="23"/>
      <c r="K25" s="5"/>
    </row>
    <row r="26" spans="1:11" ht="14.25" customHeight="1" x14ac:dyDescent="0.2">
      <c r="A26" s="10"/>
      <c r="B26" s="18"/>
      <c r="C26" s="19">
        <v>45241</v>
      </c>
      <c r="D26" s="20" t="s">
        <v>9</v>
      </c>
      <c r="E26" s="20"/>
      <c r="F26" s="21" t="s">
        <v>198</v>
      </c>
      <c r="G26" s="21"/>
      <c r="H26" s="21"/>
      <c r="I26" s="22">
        <v>1060.31</v>
      </c>
      <c r="J26" s="23"/>
      <c r="K26" s="5"/>
    </row>
    <row r="27" spans="1:11" ht="14.25" customHeight="1" x14ac:dyDescent="0.2">
      <c r="A27" s="10"/>
      <c r="B27" s="18"/>
      <c r="C27" s="19">
        <v>45244</v>
      </c>
      <c r="D27" s="20" t="s">
        <v>11</v>
      </c>
      <c r="E27" s="20"/>
      <c r="F27" s="21" t="s">
        <v>191</v>
      </c>
      <c r="G27" s="21"/>
      <c r="H27" s="21"/>
      <c r="I27" s="22">
        <v>3270.91</v>
      </c>
      <c r="J27" s="23"/>
      <c r="K27" s="5"/>
    </row>
    <row r="28" spans="1:11" ht="14.25" customHeight="1" x14ac:dyDescent="0.2">
      <c r="A28" s="10"/>
      <c r="B28" s="18"/>
      <c r="C28" s="19">
        <v>45250</v>
      </c>
      <c r="D28" s="20" t="s">
        <v>4</v>
      </c>
      <c r="E28" s="20"/>
      <c r="F28" s="21" t="s">
        <v>199</v>
      </c>
      <c r="G28" s="21"/>
      <c r="H28" s="21"/>
      <c r="I28" s="22">
        <v>55</v>
      </c>
      <c r="J28" s="23"/>
      <c r="K28" s="5"/>
    </row>
    <row r="29" spans="1:11" ht="14.25" customHeight="1" x14ac:dyDescent="0.2">
      <c r="A29" s="10"/>
      <c r="B29" s="18"/>
      <c r="C29" s="19">
        <v>45250</v>
      </c>
      <c r="D29" s="20" t="s">
        <v>39</v>
      </c>
      <c r="E29" s="20"/>
      <c r="F29" s="21" t="s">
        <v>200</v>
      </c>
      <c r="G29" s="21"/>
      <c r="H29" s="21"/>
      <c r="I29" s="22">
        <v>3700</v>
      </c>
      <c r="J29" s="23"/>
      <c r="K29" s="5"/>
    </row>
    <row r="30" spans="1:11" ht="14.25" customHeight="1" x14ac:dyDescent="0.2">
      <c r="A30" s="10"/>
      <c r="B30" s="18"/>
      <c r="C30" s="19">
        <v>45250</v>
      </c>
      <c r="D30" s="20" t="s">
        <v>124</v>
      </c>
      <c r="E30" s="20"/>
      <c r="F30" s="21" t="s">
        <v>201</v>
      </c>
      <c r="G30" s="21"/>
      <c r="H30" s="21"/>
      <c r="I30" s="22">
        <v>21690</v>
      </c>
      <c r="J30" s="23"/>
      <c r="K30" s="5"/>
    </row>
    <row r="31" spans="1:11" ht="14.25" customHeight="1" x14ac:dyDescent="0.2">
      <c r="A31" s="10"/>
      <c r="B31" s="18"/>
      <c r="C31" s="19">
        <v>45250</v>
      </c>
      <c r="D31" s="20" t="s">
        <v>186</v>
      </c>
      <c r="E31" s="20"/>
      <c r="F31" s="21" t="s">
        <v>202</v>
      </c>
      <c r="G31" s="21"/>
      <c r="H31" s="21"/>
      <c r="I31" s="22">
        <v>6926.34</v>
      </c>
      <c r="J31" s="23"/>
      <c r="K31" s="5"/>
    </row>
    <row r="32" spans="1:11" ht="14.25" customHeight="1" x14ac:dyDescent="0.25">
      <c r="A32" s="10"/>
      <c r="B32" s="18"/>
      <c r="C32" s="19">
        <v>45250</v>
      </c>
      <c r="D32" s="20" t="s">
        <v>25</v>
      </c>
      <c r="E32" s="20"/>
      <c r="F32" s="20" t="s">
        <v>208</v>
      </c>
      <c r="G32" s="41"/>
      <c r="H32" s="41"/>
      <c r="I32" s="40">
        <v>19575.23</v>
      </c>
      <c r="J32" s="23"/>
      <c r="K32" s="5"/>
    </row>
    <row r="33" spans="1:11" ht="14.25" customHeight="1" x14ac:dyDescent="0.25">
      <c r="A33" s="10"/>
      <c r="B33" s="18"/>
      <c r="C33" s="19">
        <v>45257</v>
      </c>
      <c r="D33" s="20" t="s">
        <v>206</v>
      </c>
      <c r="E33" s="20"/>
      <c r="F33" s="21" t="s">
        <v>207</v>
      </c>
      <c r="G33" s="21"/>
      <c r="H33" s="21"/>
      <c r="I33" s="40">
        <f>12717.7-635.88</f>
        <v>12081.820000000002</v>
      </c>
      <c r="J33" s="23"/>
      <c r="K33" s="5"/>
    </row>
    <row r="34" spans="1:11" ht="14.25" customHeight="1" x14ac:dyDescent="0.25">
      <c r="A34" s="10"/>
      <c r="B34" s="18"/>
      <c r="C34" s="19">
        <v>45258</v>
      </c>
      <c r="D34" s="20" t="s">
        <v>158</v>
      </c>
      <c r="E34" s="20"/>
      <c r="F34" s="20" t="s">
        <v>209</v>
      </c>
      <c r="G34" s="20"/>
      <c r="H34" s="20"/>
      <c r="I34" s="40">
        <v>59721.06</v>
      </c>
      <c r="J34" s="23"/>
      <c r="K34" s="5"/>
    </row>
    <row r="35" spans="1:11" ht="14.25" customHeight="1" x14ac:dyDescent="0.2">
      <c r="A35" s="10"/>
      <c r="B35" s="18"/>
      <c r="C35" s="19">
        <v>45258</v>
      </c>
      <c r="D35" s="20" t="s">
        <v>10</v>
      </c>
      <c r="E35" s="20"/>
      <c r="F35" s="21" t="s">
        <v>203</v>
      </c>
      <c r="G35" s="21"/>
      <c r="H35" s="21"/>
      <c r="I35" s="22">
        <v>4500</v>
      </c>
      <c r="J35" s="23"/>
      <c r="K35" s="5"/>
    </row>
    <row r="36" spans="1:11" ht="14.25" customHeight="1" x14ac:dyDescent="0.2">
      <c r="A36" s="10"/>
      <c r="B36" s="18"/>
      <c r="C36" s="19">
        <v>45259</v>
      </c>
      <c r="D36" s="20" t="s">
        <v>124</v>
      </c>
      <c r="E36" s="20"/>
      <c r="F36" s="21" t="s">
        <v>204</v>
      </c>
      <c r="G36" s="21"/>
      <c r="H36" s="21"/>
      <c r="I36" s="22">
        <v>50628.58</v>
      </c>
      <c r="J36" s="23"/>
      <c r="K36" s="5"/>
    </row>
    <row r="37" spans="1:11" ht="14.25" customHeight="1" x14ac:dyDescent="0.2">
      <c r="A37" s="10"/>
      <c r="B37" s="18"/>
      <c r="C37" s="19">
        <v>45259</v>
      </c>
      <c r="D37" s="20" t="s">
        <v>187</v>
      </c>
      <c r="E37" s="20"/>
      <c r="F37" s="21" t="s">
        <v>205</v>
      </c>
      <c r="G37" s="21"/>
      <c r="H37" s="21"/>
      <c r="I37" s="22">
        <v>14500</v>
      </c>
      <c r="J37" s="23"/>
      <c r="K37" s="5"/>
    </row>
    <row r="38" spans="1:11" ht="14.25" customHeight="1" x14ac:dyDescent="0.2">
      <c r="A38" s="10"/>
      <c r="B38" s="18"/>
      <c r="C38" s="19">
        <v>45260</v>
      </c>
      <c r="D38" s="20" t="s">
        <v>11</v>
      </c>
      <c r="E38" s="20"/>
      <c r="F38" s="21" t="s">
        <v>12</v>
      </c>
      <c r="G38" s="21"/>
      <c r="H38" s="21"/>
      <c r="I38" s="22">
        <v>5207.3</v>
      </c>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20"/>
      <c r="E44" s="20"/>
      <c r="F44" s="21"/>
      <c r="G44" s="21"/>
      <c r="H44" s="21"/>
      <c r="I44" s="22"/>
      <c r="J44" s="23"/>
      <c r="K44" s="5"/>
    </row>
    <row r="45" spans="1:11" ht="14.25" customHeight="1" x14ac:dyDescent="0.2">
      <c r="A45" s="10"/>
      <c r="B45" s="18"/>
      <c r="C45" s="19"/>
      <c r="D45" s="20"/>
      <c r="E45" s="20"/>
      <c r="F45" s="21"/>
      <c r="G45" s="21"/>
      <c r="H45" s="21"/>
      <c r="I45" s="39"/>
      <c r="J45" s="23"/>
      <c r="K45" s="5"/>
    </row>
    <row r="46" spans="1:11" ht="14.25" customHeight="1" x14ac:dyDescent="0.2">
      <c r="A46" s="10"/>
      <c r="B46" s="18"/>
      <c r="C46" s="19"/>
      <c r="D46" s="20"/>
      <c r="E46" s="20"/>
      <c r="F46" s="21"/>
      <c r="G46" s="21"/>
      <c r="H46" s="21"/>
      <c r="I46" s="39"/>
      <c r="J46" s="23"/>
      <c r="K46" s="5"/>
    </row>
    <row r="47" spans="1:11" ht="14.25" customHeight="1" x14ac:dyDescent="0.2">
      <c r="A47" s="10"/>
      <c r="B47" s="18"/>
      <c r="C47" s="19"/>
      <c r="D47" s="20"/>
      <c r="E47" s="20"/>
      <c r="F47" s="21"/>
      <c r="G47" s="21"/>
      <c r="H47" s="21"/>
      <c r="I47" s="39"/>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20"/>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18"/>
      <c r="C53" s="19"/>
      <c r="D53" s="20"/>
      <c r="E53" s="20"/>
      <c r="F53" s="21"/>
      <c r="G53" s="21"/>
      <c r="H53" s="21"/>
      <c r="I53" s="22"/>
      <c r="J53" s="23"/>
      <c r="K53" s="5"/>
    </row>
    <row r="54" spans="1:11" ht="14.25" customHeight="1" x14ac:dyDescent="0.2">
      <c r="A54" s="10"/>
      <c r="B54" s="18"/>
      <c r="C54" s="19"/>
      <c r="D54" s="38"/>
      <c r="E54" s="20"/>
      <c r="F54" s="21"/>
      <c r="G54" s="21"/>
      <c r="H54" s="21"/>
      <c r="I54" s="22"/>
      <c r="J54" s="23"/>
      <c r="K54" s="5"/>
    </row>
    <row r="55" spans="1:11" ht="14.25" customHeight="1" x14ac:dyDescent="0.2">
      <c r="A55" s="10"/>
      <c r="B55" s="18"/>
      <c r="C55" s="19"/>
      <c r="D55" s="20"/>
      <c r="E55" s="20"/>
      <c r="F55" s="21"/>
      <c r="G55" s="21"/>
      <c r="H55" s="21"/>
      <c r="I55" s="22"/>
      <c r="J55" s="23"/>
      <c r="K55" s="5"/>
    </row>
    <row r="56" spans="1:11" ht="14.25" customHeight="1" x14ac:dyDescent="0.2">
      <c r="A56" s="10"/>
      <c r="B56" s="18"/>
      <c r="C56" s="19"/>
      <c r="D56" s="20"/>
      <c r="E56" s="20"/>
      <c r="F56" s="21"/>
      <c r="G56" s="21"/>
      <c r="H56" s="21"/>
      <c r="I56" s="22"/>
      <c r="J56" s="23"/>
      <c r="K56" s="5"/>
    </row>
    <row r="57" spans="1:11" ht="14.25" customHeight="1" x14ac:dyDescent="0.2">
      <c r="A57" s="10"/>
      <c r="B57" s="18"/>
      <c r="C57" s="19"/>
      <c r="D57" s="20"/>
      <c r="E57" s="20"/>
      <c r="F57" s="21"/>
      <c r="G57" s="21"/>
      <c r="H57" s="21"/>
      <c r="I57" s="22"/>
      <c r="J57" s="23"/>
      <c r="K57" s="5"/>
    </row>
    <row r="58" spans="1:11" ht="14.25" customHeight="1" x14ac:dyDescent="0.2">
      <c r="A58" s="10"/>
      <c r="B58" s="18"/>
      <c r="C58" s="19"/>
      <c r="D58" s="20"/>
      <c r="E58" s="20"/>
      <c r="F58" s="21"/>
      <c r="G58" s="21"/>
      <c r="H58" s="21"/>
      <c r="I58" s="22"/>
      <c r="J58" s="23"/>
      <c r="K58" s="5"/>
    </row>
    <row r="59" spans="1:11" ht="14.25" customHeight="1" x14ac:dyDescent="0.2">
      <c r="A59" s="10"/>
      <c r="B59" s="18"/>
      <c r="C59" s="19"/>
      <c r="D59" s="20"/>
      <c r="E59" s="20"/>
      <c r="F59" s="21"/>
      <c r="G59" s="21"/>
      <c r="H59" s="21"/>
      <c r="I59" s="22"/>
      <c r="J59" s="23"/>
      <c r="K59" s="5"/>
    </row>
    <row r="60" spans="1:11" ht="14.25" customHeight="1" x14ac:dyDescent="0.2">
      <c r="A60" s="10"/>
      <c r="B60" s="18"/>
      <c r="C60" s="19"/>
      <c r="D60" s="20"/>
      <c r="E60" s="20"/>
      <c r="F60" s="21"/>
      <c r="G60" s="21"/>
      <c r="H60" s="21"/>
      <c r="I60" s="22"/>
      <c r="J60" s="23"/>
      <c r="K60" s="5"/>
    </row>
    <row r="61" spans="1:11" ht="14.25" customHeight="1" x14ac:dyDescent="0.2">
      <c r="A61" s="10"/>
      <c r="B61" s="18"/>
      <c r="C61" s="19"/>
      <c r="D61" s="20"/>
      <c r="E61" s="20"/>
      <c r="F61" s="21"/>
      <c r="G61" s="21"/>
      <c r="H61" s="21"/>
      <c r="I61" s="22"/>
      <c r="J61" s="23"/>
      <c r="K61" s="5"/>
    </row>
    <row r="62" spans="1:11" ht="14.25" customHeight="1" x14ac:dyDescent="0.2">
      <c r="A62" s="10"/>
      <c r="B62" s="18"/>
      <c r="C62" s="19"/>
      <c r="D62" s="20"/>
      <c r="E62" s="20"/>
      <c r="F62" s="21"/>
      <c r="G62" s="21"/>
      <c r="H62" s="21"/>
      <c r="I62" s="22"/>
      <c r="J62" s="23"/>
      <c r="K62" s="5"/>
    </row>
    <row r="63" spans="1:11" ht="14.25" customHeight="1" x14ac:dyDescent="0.2">
      <c r="A63" s="10"/>
      <c r="B63" s="18"/>
      <c r="C63" s="19"/>
      <c r="D63" s="20"/>
      <c r="E63" s="20"/>
      <c r="F63" s="21"/>
      <c r="G63" s="21"/>
      <c r="H63" s="21"/>
      <c r="I63" s="22"/>
      <c r="J63" s="23"/>
      <c r="K63" s="5"/>
    </row>
    <row r="64" spans="1:11" ht="14.25" customHeight="1" x14ac:dyDescent="0.2">
      <c r="A64" s="10"/>
      <c r="B64" s="18"/>
      <c r="C64" s="19"/>
      <c r="D64" s="20"/>
      <c r="E64" s="20"/>
      <c r="F64" s="21"/>
      <c r="G64" s="21"/>
      <c r="H64" s="21"/>
      <c r="I64" s="22"/>
      <c r="J64" s="23"/>
      <c r="K64" s="5"/>
    </row>
    <row r="65" spans="1:11" ht="14.25" customHeight="1" x14ac:dyDescent="0.2">
      <c r="A65" s="10"/>
      <c r="B65" s="18"/>
      <c r="C65" s="19"/>
      <c r="D65" s="20"/>
      <c r="E65" s="20"/>
      <c r="F65" s="21"/>
      <c r="G65" s="21"/>
      <c r="H65" s="21"/>
      <c r="I65" s="22"/>
      <c r="J65" s="23"/>
      <c r="K65" s="5"/>
    </row>
    <row r="66" spans="1:11" ht="14.25" customHeight="1" x14ac:dyDescent="0.2">
      <c r="A66" s="10"/>
      <c r="B66" s="25"/>
      <c r="C66" s="26"/>
      <c r="D66" s="27"/>
      <c r="E66" s="27"/>
      <c r="F66" s="27"/>
      <c r="G66" s="27"/>
      <c r="H66" s="27"/>
      <c r="I66" s="28"/>
      <c r="J66" s="29"/>
      <c r="K66" s="5"/>
    </row>
    <row r="67" spans="1:11" ht="14.25" customHeight="1" x14ac:dyDescent="0.2">
      <c r="A67" s="10"/>
      <c r="B67" s="18"/>
      <c r="C67" s="24"/>
      <c r="D67" s="20"/>
      <c r="E67" s="30" t="s">
        <v>6</v>
      </c>
      <c r="F67" s="20"/>
      <c r="G67" s="20"/>
      <c r="H67" s="20"/>
      <c r="I67" s="31">
        <f>SUM(I13:I65)</f>
        <v>257055.5</v>
      </c>
      <c r="J67" s="23"/>
      <c r="K67" s="5"/>
    </row>
    <row r="68" spans="1:11" ht="14.25" customHeight="1" x14ac:dyDescent="0.2">
      <c r="A68" s="10"/>
      <c r="B68" s="32"/>
      <c r="C68" s="33"/>
      <c r="D68" s="33"/>
      <c r="E68" s="34"/>
      <c r="F68" s="34"/>
      <c r="G68" s="34"/>
      <c r="H68" s="34"/>
      <c r="I68" s="35"/>
      <c r="J68" s="36"/>
      <c r="K68" s="5"/>
    </row>
    <row r="69" spans="1:11" ht="14.25" customHeight="1" x14ac:dyDescent="0.2">
      <c r="A69" s="1"/>
      <c r="B69" s="24"/>
      <c r="C69" s="24"/>
      <c r="D69" s="24"/>
      <c r="E69" s="20"/>
      <c r="F69" s="20"/>
      <c r="G69" s="20"/>
      <c r="H69" s="20"/>
      <c r="I69" s="22"/>
      <c r="J69" s="24"/>
      <c r="K69" s="1"/>
    </row>
    <row r="70" spans="1:11" ht="14.25" customHeight="1" x14ac:dyDescent="0.2">
      <c r="A70" s="1"/>
      <c r="B70" s="24"/>
      <c r="C70" s="19"/>
      <c r="D70" s="20"/>
      <c r="E70" s="20"/>
      <c r="F70" s="21"/>
      <c r="G70" s="21"/>
      <c r="H70" s="21"/>
      <c r="I70" s="22"/>
      <c r="J70" s="24"/>
      <c r="K70" s="1"/>
    </row>
    <row r="71" spans="1:11" ht="14.25" customHeight="1" x14ac:dyDescent="0.2">
      <c r="A71" s="1"/>
      <c r="B71" s="24"/>
      <c r="C71" s="19"/>
      <c r="D71" s="20"/>
      <c r="E71" s="20"/>
      <c r="F71" s="21"/>
      <c r="G71" s="21"/>
      <c r="H71" s="21"/>
      <c r="I71" s="22"/>
      <c r="J71" s="24"/>
      <c r="K71" s="1"/>
    </row>
    <row r="72" spans="1:11" ht="14.25" customHeight="1" x14ac:dyDescent="0.2">
      <c r="A72" s="1"/>
      <c r="B72" s="24"/>
      <c r="C72" s="24"/>
      <c r="D72" s="20"/>
      <c r="E72" s="20"/>
      <c r="F72" s="20"/>
      <c r="G72" s="20"/>
      <c r="H72" s="20"/>
      <c r="I72" s="22"/>
      <c r="J72" s="24"/>
      <c r="K72" s="1"/>
    </row>
    <row r="73" spans="1:11" ht="14.25" customHeight="1" x14ac:dyDescent="0.2">
      <c r="A73" s="1"/>
      <c r="B73" s="24"/>
      <c r="C73" s="24"/>
      <c r="D73" s="20"/>
      <c r="E73" s="20"/>
      <c r="F73" s="20"/>
      <c r="G73" s="20"/>
      <c r="H73" s="20"/>
      <c r="I73" s="22"/>
      <c r="J73" s="24"/>
      <c r="K73" s="1"/>
    </row>
    <row r="74" spans="1:11" ht="14.25" customHeight="1" x14ac:dyDescent="0.2">
      <c r="A74" s="1"/>
      <c r="B74" s="24"/>
      <c r="C74" s="24"/>
      <c r="D74" s="20"/>
      <c r="E74" s="30"/>
      <c r="F74" s="20"/>
      <c r="G74" s="20"/>
      <c r="H74" s="20"/>
      <c r="I74" s="37"/>
      <c r="J74" s="24"/>
      <c r="K74" s="1"/>
    </row>
    <row r="75" spans="1:11" ht="14.25" customHeight="1" x14ac:dyDescent="0.2">
      <c r="A75" s="1"/>
      <c r="B75" s="24"/>
      <c r="C75" s="24"/>
      <c r="D75" s="24"/>
      <c r="E75" s="20"/>
      <c r="F75" s="20"/>
      <c r="G75" s="20"/>
      <c r="H75" s="20"/>
      <c r="I75" s="22"/>
      <c r="J75" s="24"/>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0.75" customHeight="1" x14ac:dyDescent="0.2">
      <c r="A79" s="1"/>
      <c r="B79" s="11"/>
      <c r="C79" s="11"/>
      <c r="D79" s="11"/>
      <c r="E79" s="11"/>
      <c r="F79" s="11"/>
      <c r="G79" s="11"/>
      <c r="H79" s="11"/>
      <c r="I79" s="11"/>
      <c r="J79" s="11"/>
      <c r="K79" s="1"/>
    </row>
    <row r="80" spans="1:11" ht="14.25" customHeight="1" x14ac:dyDescent="0.2">
      <c r="A80" s="1"/>
      <c r="B80" s="42" t="s">
        <v>7</v>
      </c>
      <c r="C80" s="43"/>
      <c r="D80" s="43"/>
      <c r="E80" s="43"/>
      <c r="F80" s="43"/>
      <c r="G80" s="43"/>
      <c r="H80" s="43"/>
      <c r="I80" s="43"/>
      <c r="J80" s="43"/>
      <c r="K80" s="1"/>
    </row>
    <row r="81" spans="1:11" ht="14.25" customHeight="1" x14ac:dyDescent="0.2">
      <c r="A81" s="1"/>
      <c r="B81" s="42" t="s">
        <v>8</v>
      </c>
      <c r="C81" s="43"/>
      <c r="D81" s="43"/>
      <c r="E81" s="43"/>
      <c r="F81" s="43"/>
      <c r="G81" s="43"/>
      <c r="H81" s="43"/>
      <c r="I81" s="43"/>
      <c r="J81" s="43"/>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4.25" customHeight="1" x14ac:dyDescent="0.2">
      <c r="A119" s="1"/>
      <c r="B119" s="1"/>
      <c r="C119" s="1"/>
      <c r="D119" s="1"/>
      <c r="E119" s="1"/>
      <c r="F119" s="1"/>
      <c r="G119" s="1"/>
      <c r="H119" s="1"/>
      <c r="I119" s="1"/>
      <c r="J119" s="1"/>
      <c r="K119" s="1"/>
    </row>
    <row r="120" spans="1:11" ht="14.25" customHeight="1" x14ac:dyDescent="0.2">
      <c r="A120" s="1"/>
      <c r="B120" s="1"/>
      <c r="C120" s="1"/>
      <c r="D120" s="1"/>
      <c r="E120" s="1"/>
      <c r="F120" s="1"/>
      <c r="G120" s="1"/>
      <c r="H120" s="1"/>
      <c r="I120" s="1"/>
      <c r="J120" s="1"/>
      <c r="K120" s="1"/>
    </row>
    <row r="121" spans="1:11" ht="14.25" customHeight="1" x14ac:dyDescent="0.2">
      <c r="A121" s="1"/>
      <c r="B121" s="1"/>
      <c r="C121" s="1"/>
      <c r="D121" s="1"/>
      <c r="E121" s="1"/>
      <c r="F121" s="1"/>
      <c r="G121" s="1"/>
      <c r="H121" s="1"/>
      <c r="I121" s="1"/>
      <c r="J121" s="1"/>
      <c r="K121" s="1"/>
    </row>
    <row r="122" spans="1:11" ht="14.25" customHeight="1" x14ac:dyDescent="0.2">
      <c r="A122" s="1"/>
      <c r="B122" s="1"/>
      <c r="C122" s="1"/>
      <c r="D122" s="1"/>
      <c r="E122" s="1"/>
      <c r="F122" s="1"/>
      <c r="G122" s="1"/>
      <c r="H122" s="1"/>
      <c r="I122" s="1"/>
      <c r="J122" s="1"/>
      <c r="K122" s="1"/>
    </row>
    <row r="123" spans="1:11" ht="14.25" customHeight="1" x14ac:dyDescent="0.2">
      <c r="A123" s="1"/>
      <c r="B123" s="1"/>
      <c r="C123" s="1"/>
      <c r="D123" s="1"/>
      <c r="E123" s="1"/>
      <c r="F123" s="1"/>
      <c r="G123" s="1"/>
      <c r="H123" s="1"/>
      <c r="I123" s="1"/>
      <c r="J123" s="1"/>
      <c r="K123" s="1"/>
    </row>
    <row r="124" spans="1:11" ht="14.25" customHeight="1" x14ac:dyDescent="0.2">
      <c r="A124" s="1"/>
      <c r="B124" s="1"/>
      <c r="C124" s="1"/>
      <c r="D124" s="1"/>
      <c r="E124" s="1"/>
      <c r="F124" s="1"/>
      <c r="G124" s="1"/>
      <c r="H124" s="1"/>
      <c r="I124" s="1"/>
      <c r="J124" s="1"/>
      <c r="K124" s="1"/>
    </row>
    <row r="125" spans="1:11" ht="14.25" customHeight="1" x14ac:dyDescent="0.2">
      <c r="A125" s="1"/>
      <c r="B125" s="1"/>
      <c r="C125" s="1"/>
      <c r="D125" s="1"/>
      <c r="E125" s="1"/>
      <c r="F125" s="1"/>
      <c r="G125" s="1"/>
      <c r="H125" s="1"/>
      <c r="I125" s="1"/>
      <c r="J125" s="1"/>
      <c r="K125" s="1"/>
    </row>
    <row r="126" spans="1:11" ht="14.25" customHeight="1" x14ac:dyDescent="0.2">
      <c r="A126" s="1"/>
      <c r="B126" s="1"/>
      <c r="C126" s="1"/>
      <c r="D126" s="1"/>
      <c r="E126" s="1"/>
      <c r="F126" s="1"/>
      <c r="G126" s="1"/>
      <c r="H126" s="1"/>
      <c r="I126" s="1"/>
      <c r="J126" s="1"/>
      <c r="K126" s="1"/>
    </row>
    <row r="127" spans="1:11" ht="14.25" customHeight="1" x14ac:dyDescent="0.2">
      <c r="A127" s="1"/>
      <c r="B127" s="1"/>
      <c r="C127" s="1"/>
      <c r="D127" s="1"/>
      <c r="E127" s="1"/>
      <c r="F127" s="1"/>
      <c r="G127" s="1"/>
      <c r="H127" s="1"/>
      <c r="I127" s="1"/>
      <c r="J127" s="1"/>
      <c r="K127" s="1"/>
    </row>
    <row r="128" spans="1:11" ht="14.25" customHeight="1" x14ac:dyDescent="0.2">
      <c r="A128" s="1"/>
      <c r="B128" s="1"/>
      <c r="C128" s="1"/>
      <c r="D128" s="1"/>
      <c r="E128" s="1"/>
      <c r="F128" s="1"/>
      <c r="G128" s="1"/>
      <c r="H128" s="1"/>
      <c r="I128" s="1"/>
      <c r="J128" s="1"/>
      <c r="K128" s="1"/>
    </row>
    <row r="129" spans="1:11" ht="14.25" customHeight="1" x14ac:dyDescent="0.2">
      <c r="A129" s="1"/>
      <c r="B129" s="1"/>
      <c r="C129" s="1"/>
      <c r="D129" s="1"/>
      <c r="E129" s="1"/>
      <c r="F129" s="1"/>
      <c r="G129" s="1"/>
      <c r="H129" s="1"/>
      <c r="I129" s="1"/>
      <c r="J129" s="1"/>
      <c r="K129" s="1"/>
    </row>
    <row r="130" spans="1:11" ht="14.25" customHeight="1" x14ac:dyDescent="0.2">
      <c r="A130" s="1"/>
      <c r="B130" s="1"/>
      <c r="C130" s="1"/>
      <c r="D130" s="1"/>
      <c r="E130" s="1"/>
      <c r="F130" s="1"/>
      <c r="G130" s="1"/>
      <c r="H130" s="1"/>
      <c r="I130" s="1"/>
      <c r="J130" s="1"/>
      <c r="K130" s="1"/>
    </row>
    <row r="131" spans="1:11" ht="14.25" customHeight="1" x14ac:dyDescent="0.2">
      <c r="A131" s="1"/>
      <c r="B131" s="1"/>
      <c r="C131" s="1"/>
      <c r="D131" s="1"/>
      <c r="E131" s="1"/>
      <c r="F131" s="1"/>
      <c r="G131" s="1"/>
      <c r="H131" s="1"/>
      <c r="I131" s="1"/>
      <c r="J131" s="1"/>
      <c r="K131" s="1"/>
    </row>
    <row r="132" spans="1:11" ht="15.75" customHeight="1" x14ac:dyDescent="0.25"/>
  </sheetData>
  <mergeCells count="3">
    <mergeCell ref="B10:J10"/>
    <mergeCell ref="B80:J80"/>
    <mergeCell ref="B81:J81"/>
  </mergeCells>
  <pageMargins left="0.7" right="0.7" top="0.75" bottom="0.75" header="0.3" footer="0.3"/>
  <pageSetup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BA7C6-6F79-4FFB-B97C-DB951DF2AAD2}">
  <dimension ref="A1:K132"/>
  <sheetViews>
    <sheetView tabSelected="1" zoomScaleNormal="100" workbookViewId="0">
      <selection activeCell="I68" sqref="I68"/>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28"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210</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45264</v>
      </c>
      <c r="D16" s="20" t="s">
        <v>35</v>
      </c>
      <c r="E16" s="20"/>
      <c r="F16" s="21" t="s">
        <v>213</v>
      </c>
      <c r="G16" s="21"/>
      <c r="H16" s="21"/>
      <c r="I16" s="22">
        <v>89181</v>
      </c>
      <c r="J16" s="23"/>
      <c r="K16" s="5"/>
    </row>
    <row r="17" spans="1:11" ht="14.25" customHeight="1" x14ac:dyDescent="0.2">
      <c r="A17" s="10"/>
      <c r="B17" s="18"/>
      <c r="C17" s="19">
        <v>45264</v>
      </c>
      <c r="D17" s="20" t="s">
        <v>35</v>
      </c>
      <c r="E17" s="20"/>
      <c r="F17" s="21" t="s">
        <v>214</v>
      </c>
      <c r="G17" s="21"/>
      <c r="H17" s="21"/>
      <c r="I17" s="22">
        <v>20715.490000000002</v>
      </c>
      <c r="J17" s="23"/>
      <c r="K17" s="5"/>
    </row>
    <row r="18" spans="1:11" ht="14.25" customHeight="1" x14ac:dyDescent="0.2">
      <c r="A18" s="10"/>
      <c r="B18" s="18"/>
      <c r="C18" s="19">
        <v>45264</v>
      </c>
      <c r="D18" s="20" t="s">
        <v>147</v>
      </c>
      <c r="E18" s="20"/>
      <c r="F18" s="21" t="s">
        <v>215</v>
      </c>
      <c r="G18" s="21"/>
      <c r="H18" s="21"/>
      <c r="I18" s="22">
        <v>2871</v>
      </c>
      <c r="J18" s="23"/>
      <c r="K18" s="5"/>
    </row>
    <row r="19" spans="1:11" ht="14.25" customHeight="1" x14ac:dyDescent="0.2">
      <c r="A19" s="10"/>
      <c r="B19" s="18"/>
      <c r="C19" s="19">
        <v>45264</v>
      </c>
      <c r="D19" s="20" t="s">
        <v>13</v>
      </c>
      <c r="E19" s="20"/>
      <c r="F19" s="21" t="s">
        <v>216</v>
      </c>
      <c r="G19" s="21"/>
      <c r="H19" s="21"/>
      <c r="I19" s="22">
        <v>4299.1099999999997</v>
      </c>
      <c r="J19" s="23"/>
      <c r="K19" s="5"/>
    </row>
    <row r="20" spans="1:11" ht="14.25" customHeight="1" x14ac:dyDescent="0.2">
      <c r="A20" s="10"/>
      <c r="B20" s="18"/>
      <c r="C20" s="19">
        <v>45264</v>
      </c>
      <c r="D20" s="20" t="s">
        <v>10</v>
      </c>
      <c r="E20" s="20"/>
      <c r="F20" s="21" t="s">
        <v>217</v>
      </c>
      <c r="G20" s="21"/>
      <c r="H20" s="21"/>
      <c r="I20" s="22">
        <v>4500</v>
      </c>
      <c r="J20" s="23"/>
      <c r="K20" s="5"/>
    </row>
    <row r="21" spans="1:11" ht="14.25" customHeight="1" x14ac:dyDescent="0.2">
      <c r="A21" s="10"/>
      <c r="B21" s="18"/>
      <c r="C21" s="19">
        <v>45264</v>
      </c>
      <c r="D21" s="20" t="s">
        <v>211</v>
      </c>
      <c r="E21" s="20"/>
      <c r="F21" s="21" t="s">
        <v>218</v>
      </c>
      <c r="G21" s="21"/>
      <c r="H21" s="21"/>
      <c r="I21" s="22">
        <v>10747.77</v>
      </c>
      <c r="J21" s="23"/>
      <c r="K21" s="5"/>
    </row>
    <row r="22" spans="1:11" ht="14.25" customHeight="1" x14ac:dyDescent="0.2">
      <c r="A22" s="10"/>
      <c r="B22" s="18"/>
      <c r="C22" s="19">
        <v>45265</v>
      </c>
      <c r="D22" s="20" t="s">
        <v>109</v>
      </c>
      <c r="E22" s="20"/>
      <c r="F22" s="21" t="s">
        <v>219</v>
      </c>
      <c r="G22" s="21"/>
      <c r="H22" s="21"/>
      <c r="I22" s="22">
        <v>1495</v>
      </c>
      <c r="J22" s="23"/>
      <c r="K22" s="5"/>
    </row>
    <row r="23" spans="1:11" ht="14.25" customHeight="1" x14ac:dyDescent="0.2">
      <c r="A23" s="10"/>
      <c r="B23" s="18"/>
      <c r="C23" s="19">
        <v>45265</v>
      </c>
      <c r="D23" s="20" t="s">
        <v>109</v>
      </c>
      <c r="E23" s="20"/>
      <c r="F23" s="21" t="s">
        <v>220</v>
      </c>
      <c r="G23" s="21"/>
      <c r="H23" s="21"/>
      <c r="I23" s="22">
        <v>1000</v>
      </c>
      <c r="J23" s="23"/>
      <c r="K23" s="5"/>
    </row>
    <row r="24" spans="1:11" ht="14.25" customHeight="1" x14ac:dyDescent="0.2">
      <c r="A24" s="10"/>
      <c r="B24" s="18"/>
      <c r="C24" s="19">
        <v>45266</v>
      </c>
      <c r="D24" s="20" t="s">
        <v>212</v>
      </c>
      <c r="E24" s="20"/>
      <c r="F24" s="21" t="s">
        <v>221</v>
      </c>
      <c r="G24" s="21"/>
      <c r="H24" s="21"/>
      <c r="I24" s="22">
        <v>305.36</v>
      </c>
      <c r="J24" s="23"/>
      <c r="K24" s="5"/>
    </row>
    <row r="25" spans="1:11" ht="14.25" customHeight="1" x14ac:dyDescent="0.2">
      <c r="A25" s="10"/>
      <c r="B25" s="18"/>
      <c r="C25" s="19"/>
      <c r="D25" s="20"/>
      <c r="E25" s="20"/>
      <c r="F25" s="21"/>
      <c r="G25" s="21"/>
      <c r="H25" s="21"/>
      <c r="I25" s="22"/>
      <c r="J25" s="23"/>
      <c r="K25" s="5"/>
    </row>
    <row r="26" spans="1:11" ht="14.25" customHeight="1" x14ac:dyDescent="0.2">
      <c r="A26" s="10"/>
      <c r="B26" s="18"/>
      <c r="C26" s="19"/>
      <c r="D26" s="20"/>
      <c r="E26" s="20"/>
      <c r="F26" s="21"/>
      <c r="G26" s="21"/>
      <c r="H26" s="21"/>
      <c r="I26" s="22"/>
      <c r="J26" s="23"/>
      <c r="K26" s="5"/>
    </row>
    <row r="27" spans="1:11" ht="14.25" customHeight="1" x14ac:dyDescent="0.2">
      <c r="A27" s="10"/>
      <c r="B27" s="18"/>
      <c r="C27" s="19"/>
      <c r="D27" s="20"/>
      <c r="E27" s="20"/>
      <c r="F27" s="21"/>
      <c r="G27" s="21"/>
      <c r="H27" s="21"/>
      <c r="I27" s="22"/>
      <c r="J27" s="23"/>
      <c r="K27" s="5"/>
    </row>
    <row r="28" spans="1:11" ht="14.25" customHeight="1" x14ac:dyDescent="0.2">
      <c r="A28" s="10"/>
      <c r="B28" s="18"/>
      <c r="C28" s="19"/>
      <c r="D28" s="20"/>
      <c r="E28" s="20"/>
      <c r="F28" s="21"/>
      <c r="G28" s="21"/>
      <c r="H28" s="21"/>
      <c r="I28" s="22"/>
      <c r="J28" s="23"/>
      <c r="K28" s="5"/>
    </row>
    <row r="29" spans="1:11" ht="14.25" customHeight="1" x14ac:dyDescent="0.2">
      <c r="A29" s="10"/>
      <c r="B29" s="18"/>
      <c r="C29" s="19"/>
      <c r="D29" s="20"/>
      <c r="E29" s="20"/>
      <c r="F29" s="21"/>
      <c r="G29" s="21"/>
      <c r="H29" s="21"/>
      <c r="I29" s="22"/>
      <c r="J29" s="23"/>
      <c r="K29" s="5"/>
    </row>
    <row r="30" spans="1:11" ht="14.25" customHeight="1" x14ac:dyDescent="0.2">
      <c r="A30" s="10"/>
      <c r="B30" s="18"/>
      <c r="C30" s="19"/>
      <c r="D30" s="20"/>
      <c r="E30" s="20"/>
      <c r="F30" s="21"/>
      <c r="G30" s="21"/>
      <c r="H30" s="21"/>
      <c r="I30" s="22"/>
      <c r="J30" s="23"/>
      <c r="K30" s="5"/>
    </row>
    <row r="31" spans="1:11" ht="14.25" customHeight="1" x14ac:dyDescent="0.2">
      <c r="A31" s="10"/>
      <c r="B31" s="18"/>
      <c r="C31" s="19"/>
      <c r="D31" s="20"/>
      <c r="E31" s="20"/>
      <c r="F31" s="21"/>
      <c r="G31" s="21"/>
      <c r="H31" s="21"/>
      <c r="I31" s="22"/>
      <c r="J31" s="23"/>
      <c r="K31" s="5"/>
    </row>
    <row r="32" spans="1:11" ht="14.25" customHeight="1" x14ac:dyDescent="0.25">
      <c r="A32" s="10"/>
      <c r="B32" s="18"/>
      <c r="C32" s="19"/>
      <c r="D32" s="20"/>
      <c r="E32" s="20"/>
      <c r="F32" s="20"/>
      <c r="G32" s="41"/>
      <c r="H32" s="41"/>
      <c r="I32" s="40"/>
      <c r="J32" s="23"/>
      <c r="K32" s="5"/>
    </row>
    <row r="33" spans="1:11" ht="14.25" customHeight="1" x14ac:dyDescent="0.25">
      <c r="A33" s="10"/>
      <c r="B33" s="18"/>
      <c r="C33" s="19"/>
      <c r="D33" s="20"/>
      <c r="E33" s="20"/>
      <c r="F33" s="21"/>
      <c r="G33" s="21"/>
      <c r="H33" s="21"/>
      <c r="I33" s="40"/>
      <c r="J33" s="23"/>
      <c r="K33" s="5"/>
    </row>
    <row r="34" spans="1:11" ht="14.25" customHeight="1" x14ac:dyDescent="0.25">
      <c r="A34" s="10"/>
      <c r="B34" s="18"/>
      <c r="C34" s="19"/>
      <c r="D34" s="20"/>
      <c r="E34" s="20"/>
      <c r="F34" s="20"/>
      <c r="G34" s="20"/>
      <c r="H34" s="20"/>
      <c r="I34" s="40"/>
      <c r="J34" s="23"/>
      <c r="K34" s="5"/>
    </row>
    <row r="35" spans="1:11" ht="14.25" customHeight="1" x14ac:dyDescent="0.2">
      <c r="A35" s="10"/>
      <c r="B35" s="18"/>
      <c r="C35" s="19"/>
      <c r="D35" s="20"/>
      <c r="E35" s="20"/>
      <c r="F35" s="21"/>
      <c r="G35" s="21"/>
      <c r="H35" s="21"/>
      <c r="I35" s="22"/>
      <c r="J35" s="23"/>
      <c r="K35" s="5"/>
    </row>
    <row r="36" spans="1:11" ht="14.25" customHeight="1" x14ac:dyDescent="0.2">
      <c r="A36" s="10"/>
      <c r="B36" s="18"/>
      <c r="C36" s="19"/>
      <c r="D36" s="20"/>
      <c r="E36" s="20"/>
      <c r="F36" s="21"/>
      <c r="G36" s="21"/>
      <c r="H36" s="21"/>
      <c r="I36" s="22"/>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20"/>
      <c r="E44" s="20"/>
      <c r="F44" s="21"/>
      <c r="G44" s="21"/>
      <c r="H44" s="21"/>
      <c r="I44" s="22"/>
      <c r="J44" s="23"/>
      <c r="K44" s="5"/>
    </row>
    <row r="45" spans="1:11" ht="14.25" customHeight="1" x14ac:dyDescent="0.2">
      <c r="A45" s="10"/>
      <c r="B45" s="18"/>
      <c r="C45" s="19"/>
      <c r="D45" s="20"/>
      <c r="E45" s="20"/>
      <c r="F45" s="21"/>
      <c r="G45" s="21"/>
      <c r="H45" s="21"/>
      <c r="I45" s="39"/>
      <c r="J45" s="23"/>
      <c r="K45" s="5"/>
    </row>
    <row r="46" spans="1:11" ht="14.25" customHeight="1" x14ac:dyDescent="0.2">
      <c r="A46" s="10"/>
      <c r="B46" s="18"/>
      <c r="C46" s="19"/>
      <c r="D46" s="20"/>
      <c r="E46" s="20"/>
      <c r="F46" s="21"/>
      <c r="G46" s="21"/>
      <c r="H46" s="21"/>
      <c r="I46" s="39"/>
      <c r="J46" s="23"/>
      <c r="K46" s="5"/>
    </row>
    <row r="47" spans="1:11" ht="14.25" customHeight="1" x14ac:dyDescent="0.2">
      <c r="A47" s="10"/>
      <c r="B47" s="18"/>
      <c r="C47" s="19"/>
      <c r="D47" s="20"/>
      <c r="E47" s="20"/>
      <c r="F47" s="21"/>
      <c r="G47" s="21"/>
      <c r="H47" s="21"/>
      <c r="I47" s="39"/>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20"/>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18"/>
      <c r="C53" s="19"/>
      <c r="D53" s="20"/>
      <c r="E53" s="20"/>
      <c r="F53" s="21"/>
      <c r="G53" s="21"/>
      <c r="H53" s="21"/>
      <c r="I53" s="22"/>
      <c r="J53" s="23"/>
      <c r="K53" s="5"/>
    </row>
    <row r="54" spans="1:11" ht="14.25" customHeight="1" x14ac:dyDescent="0.2">
      <c r="A54" s="10"/>
      <c r="B54" s="18"/>
      <c r="C54" s="19"/>
      <c r="D54" s="38"/>
      <c r="E54" s="20"/>
      <c r="F54" s="21"/>
      <c r="G54" s="21"/>
      <c r="H54" s="21"/>
      <c r="I54" s="22"/>
      <c r="J54" s="23"/>
      <c r="K54" s="5"/>
    </row>
    <row r="55" spans="1:11" ht="14.25" customHeight="1" x14ac:dyDescent="0.2">
      <c r="A55" s="10"/>
      <c r="B55" s="18"/>
      <c r="C55" s="19"/>
      <c r="D55" s="20"/>
      <c r="E55" s="20"/>
      <c r="F55" s="21"/>
      <c r="G55" s="21"/>
      <c r="H55" s="21"/>
      <c r="I55" s="22"/>
      <c r="J55" s="23"/>
      <c r="K55" s="5"/>
    </row>
    <row r="56" spans="1:11" ht="14.25" customHeight="1" x14ac:dyDescent="0.2">
      <c r="A56" s="10"/>
      <c r="B56" s="18"/>
      <c r="C56" s="19"/>
      <c r="D56" s="20"/>
      <c r="E56" s="20"/>
      <c r="F56" s="21"/>
      <c r="G56" s="21"/>
      <c r="H56" s="21"/>
      <c r="I56" s="22"/>
      <c r="J56" s="23"/>
      <c r="K56" s="5"/>
    </row>
    <row r="57" spans="1:11" ht="14.25" customHeight="1" x14ac:dyDescent="0.2">
      <c r="A57" s="10"/>
      <c r="B57" s="18"/>
      <c r="C57" s="19"/>
      <c r="D57" s="20"/>
      <c r="E57" s="20"/>
      <c r="F57" s="21"/>
      <c r="G57" s="21"/>
      <c r="H57" s="21"/>
      <c r="I57" s="22"/>
      <c r="J57" s="23"/>
      <c r="K57" s="5"/>
    </row>
    <row r="58" spans="1:11" ht="14.25" customHeight="1" x14ac:dyDescent="0.2">
      <c r="A58" s="10"/>
      <c r="B58" s="18"/>
      <c r="C58" s="19"/>
      <c r="D58" s="20"/>
      <c r="E58" s="20"/>
      <c r="F58" s="21"/>
      <c r="G58" s="21"/>
      <c r="H58" s="21"/>
      <c r="I58" s="22"/>
      <c r="J58" s="23"/>
      <c r="K58" s="5"/>
    </row>
    <row r="59" spans="1:11" ht="14.25" customHeight="1" x14ac:dyDescent="0.2">
      <c r="A59" s="10"/>
      <c r="B59" s="18"/>
      <c r="C59" s="19"/>
      <c r="D59" s="20"/>
      <c r="E59" s="20"/>
      <c r="F59" s="21"/>
      <c r="G59" s="21"/>
      <c r="H59" s="21"/>
      <c r="I59" s="22"/>
      <c r="J59" s="23"/>
      <c r="K59" s="5"/>
    </row>
    <row r="60" spans="1:11" ht="14.25" customHeight="1" x14ac:dyDescent="0.2">
      <c r="A60" s="10"/>
      <c r="B60" s="18"/>
      <c r="C60" s="19"/>
      <c r="D60" s="20"/>
      <c r="E60" s="20"/>
      <c r="F60" s="21"/>
      <c r="G60" s="21"/>
      <c r="H60" s="21"/>
      <c r="I60" s="22"/>
      <c r="J60" s="23"/>
      <c r="K60" s="5"/>
    </row>
    <row r="61" spans="1:11" ht="14.25" customHeight="1" x14ac:dyDescent="0.2">
      <c r="A61" s="10"/>
      <c r="B61" s="18"/>
      <c r="C61" s="19"/>
      <c r="D61" s="20"/>
      <c r="E61" s="20"/>
      <c r="F61" s="21"/>
      <c r="G61" s="21"/>
      <c r="H61" s="21"/>
      <c r="I61" s="22"/>
      <c r="J61" s="23"/>
      <c r="K61" s="5"/>
    </row>
    <row r="62" spans="1:11" ht="14.25" customHeight="1" x14ac:dyDescent="0.2">
      <c r="A62" s="10"/>
      <c r="B62" s="18"/>
      <c r="C62" s="19"/>
      <c r="D62" s="20"/>
      <c r="E62" s="20"/>
      <c r="F62" s="21"/>
      <c r="G62" s="21"/>
      <c r="H62" s="21"/>
      <c r="I62" s="22"/>
      <c r="J62" s="23"/>
      <c r="K62" s="5"/>
    </row>
    <row r="63" spans="1:11" ht="14.25" customHeight="1" x14ac:dyDescent="0.2">
      <c r="A63" s="10"/>
      <c r="B63" s="18"/>
      <c r="C63" s="19"/>
      <c r="D63" s="20"/>
      <c r="E63" s="20"/>
      <c r="F63" s="21"/>
      <c r="G63" s="21"/>
      <c r="H63" s="21"/>
      <c r="I63" s="22"/>
      <c r="J63" s="23"/>
      <c r="K63" s="5"/>
    </row>
    <row r="64" spans="1:11" ht="14.25" customHeight="1" x14ac:dyDescent="0.2">
      <c r="A64" s="10"/>
      <c r="B64" s="18"/>
      <c r="C64" s="19"/>
      <c r="D64" s="20"/>
      <c r="E64" s="20"/>
      <c r="F64" s="21"/>
      <c r="G64" s="21"/>
      <c r="H64" s="21"/>
      <c r="I64" s="22"/>
      <c r="J64" s="23"/>
      <c r="K64" s="5"/>
    </row>
    <row r="65" spans="1:11" ht="14.25" customHeight="1" x14ac:dyDescent="0.2">
      <c r="A65" s="10"/>
      <c r="B65" s="18"/>
      <c r="C65" s="19"/>
      <c r="D65" s="20"/>
      <c r="E65" s="20"/>
      <c r="F65" s="21"/>
      <c r="G65" s="21"/>
      <c r="H65" s="21"/>
      <c r="I65" s="22"/>
      <c r="J65" s="23"/>
      <c r="K65" s="5"/>
    </row>
    <row r="66" spans="1:11" ht="14.25" customHeight="1" x14ac:dyDescent="0.2">
      <c r="A66" s="10"/>
      <c r="B66" s="25"/>
      <c r="C66" s="26"/>
      <c r="D66" s="27"/>
      <c r="E66" s="27"/>
      <c r="F66" s="27"/>
      <c r="G66" s="27"/>
      <c r="H66" s="27"/>
      <c r="I66" s="28"/>
      <c r="J66" s="29"/>
      <c r="K66" s="5"/>
    </row>
    <row r="67" spans="1:11" ht="14.25" customHeight="1" x14ac:dyDescent="0.2">
      <c r="A67" s="10"/>
      <c r="B67" s="18"/>
      <c r="C67" s="24"/>
      <c r="D67" s="20"/>
      <c r="E67" s="30" t="s">
        <v>6</v>
      </c>
      <c r="F67" s="20"/>
      <c r="G67" s="20"/>
      <c r="H67" s="20"/>
      <c r="I67" s="31">
        <f>SUM(I13:I65)</f>
        <v>135114.72999999998</v>
      </c>
      <c r="J67" s="23"/>
      <c r="K67" s="5"/>
    </row>
    <row r="68" spans="1:11" ht="14.25" customHeight="1" x14ac:dyDescent="0.2">
      <c r="A68" s="10"/>
      <c r="B68" s="32"/>
      <c r="C68" s="33"/>
      <c r="D68" s="33"/>
      <c r="E68" s="34"/>
      <c r="F68" s="34"/>
      <c r="G68" s="34"/>
      <c r="H68" s="34"/>
      <c r="I68" s="35"/>
      <c r="J68" s="36"/>
      <c r="K68" s="5"/>
    </row>
    <row r="69" spans="1:11" ht="14.25" customHeight="1" x14ac:dyDescent="0.2">
      <c r="A69" s="1"/>
      <c r="B69" s="24"/>
      <c r="C69" s="24"/>
      <c r="D69" s="24"/>
      <c r="E69" s="20"/>
      <c r="F69" s="20"/>
      <c r="G69" s="20"/>
      <c r="H69" s="20"/>
      <c r="I69" s="22"/>
      <c r="J69" s="24"/>
      <c r="K69" s="1"/>
    </row>
    <row r="70" spans="1:11" ht="14.25" customHeight="1" x14ac:dyDescent="0.2">
      <c r="A70" s="1"/>
      <c r="B70" s="24"/>
      <c r="C70" s="19"/>
      <c r="D70" s="20"/>
      <c r="E70" s="20"/>
      <c r="F70" s="21"/>
      <c r="G70" s="21"/>
      <c r="H70" s="21"/>
      <c r="I70" s="22"/>
      <c r="J70" s="24"/>
      <c r="K70" s="1"/>
    </row>
    <row r="71" spans="1:11" ht="14.25" customHeight="1" x14ac:dyDescent="0.2">
      <c r="A71" s="1"/>
      <c r="B71" s="24"/>
      <c r="C71" s="19"/>
      <c r="D71" s="20"/>
      <c r="E71" s="20"/>
      <c r="F71" s="21"/>
      <c r="G71" s="21"/>
      <c r="H71" s="21"/>
      <c r="I71" s="22"/>
      <c r="J71" s="24"/>
      <c r="K71" s="1"/>
    </row>
    <row r="72" spans="1:11" ht="14.25" customHeight="1" x14ac:dyDescent="0.2">
      <c r="A72" s="1"/>
      <c r="B72" s="24"/>
      <c r="C72" s="24"/>
      <c r="D72" s="20"/>
      <c r="E72" s="20"/>
      <c r="F72" s="20"/>
      <c r="G72" s="20"/>
      <c r="H72" s="20"/>
      <c r="I72" s="22"/>
      <c r="J72" s="24"/>
      <c r="K72" s="1"/>
    </row>
    <row r="73" spans="1:11" ht="14.25" customHeight="1" x14ac:dyDescent="0.2">
      <c r="A73" s="1"/>
      <c r="B73" s="24"/>
      <c r="C73" s="24"/>
      <c r="D73" s="20"/>
      <c r="E73" s="20"/>
      <c r="F73" s="20"/>
      <c r="G73" s="20"/>
      <c r="H73" s="20"/>
      <c r="I73" s="22"/>
      <c r="J73" s="24"/>
      <c r="K73" s="1"/>
    </row>
    <row r="74" spans="1:11" ht="14.25" customHeight="1" x14ac:dyDescent="0.2">
      <c r="A74" s="1"/>
      <c r="B74" s="24"/>
      <c r="C74" s="24"/>
      <c r="D74" s="20"/>
      <c r="E74" s="30"/>
      <c r="F74" s="20"/>
      <c r="G74" s="20"/>
      <c r="H74" s="20"/>
      <c r="I74" s="37"/>
      <c r="J74" s="24"/>
      <c r="K74" s="1"/>
    </row>
    <row r="75" spans="1:11" ht="14.25" customHeight="1" x14ac:dyDescent="0.2">
      <c r="A75" s="1"/>
      <c r="B75" s="24"/>
      <c r="C75" s="24"/>
      <c r="D75" s="24"/>
      <c r="E75" s="20"/>
      <c r="F75" s="20"/>
      <c r="G75" s="20"/>
      <c r="H75" s="20"/>
      <c r="I75" s="22"/>
      <c r="J75" s="24"/>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0.75" customHeight="1" x14ac:dyDescent="0.2">
      <c r="A79" s="1"/>
      <c r="B79" s="11"/>
      <c r="C79" s="11"/>
      <c r="D79" s="11"/>
      <c r="E79" s="11"/>
      <c r="F79" s="11"/>
      <c r="G79" s="11"/>
      <c r="H79" s="11"/>
      <c r="I79" s="11"/>
      <c r="J79" s="11"/>
      <c r="K79" s="1"/>
    </row>
    <row r="80" spans="1:11" ht="14.25" customHeight="1" x14ac:dyDescent="0.2">
      <c r="A80" s="1"/>
      <c r="B80" s="42" t="s">
        <v>7</v>
      </c>
      <c r="C80" s="43"/>
      <c r="D80" s="43"/>
      <c r="E80" s="43"/>
      <c r="F80" s="43"/>
      <c r="G80" s="43"/>
      <c r="H80" s="43"/>
      <c r="I80" s="43"/>
      <c r="J80" s="43"/>
      <c r="K80" s="1"/>
    </row>
    <row r="81" spans="1:11" ht="14.25" customHeight="1" x14ac:dyDescent="0.2">
      <c r="A81" s="1"/>
      <c r="B81" s="42" t="s">
        <v>8</v>
      </c>
      <c r="C81" s="43"/>
      <c r="D81" s="43"/>
      <c r="E81" s="43"/>
      <c r="F81" s="43"/>
      <c r="G81" s="43"/>
      <c r="H81" s="43"/>
      <c r="I81" s="43"/>
      <c r="J81" s="43"/>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4.25" customHeight="1" x14ac:dyDescent="0.2">
      <c r="A119" s="1"/>
      <c r="B119" s="1"/>
      <c r="C119" s="1"/>
      <c r="D119" s="1"/>
      <c r="E119" s="1"/>
      <c r="F119" s="1"/>
      <c r="G119" s="1"/>
      <c r="H119" s="1"/>
      <c r="I119" s="1"/>
      <c r="J119" s="1"/>
      <c r="K119" s="1"/>
    </row>
    <row r="120" spans="1:11" ht="14.25" customHeight="1" x14ac:dyDescent="0.2">
      <c r="A120" s="1"/>
      <c r="B120" s="1"/>
      <c r="C120" s="1"/>
      <c r="D120" s="1"/>
      <c r="E120" s="1"/>
      <c r="F120" s="1"/>
      <c r="G120" s="1"/>
      <c r="H120" s="1"/>
      <c r="I120" s="1"/>
      <c r="J120" s="1"/>
      <c r="K120" s="1"/>
    </row>
    <row r="121" spans="1:11" ht="14.25" customHeight="1" x14ac:dyDescent="0.2">
      <c r="A121" s="1"/>
      <c r="B121" s="1"/>
      <c r="C121" s="1"/>
      <c r="D121" s="1"/>
      <c r="E121" s="1"/>
      <c r="F121" s="1"/>
      <c r="G121" s="1"/>
      <c r="H121" s="1"/>
      <c r="I121" s="1"/>
      <c r="J121" s="1"/>
      <c r="K121" s="1"/>
    </row>
    <row r="122" spans="1:11" ht="14.25" customHeight="1" x14ac:dyDescent="0.2">
      <c r="A122" s="1"/>
      <c r="B122" s="1"/>
      <c r="C122" s="1"/>
      <c r="D122" s="1"/>
      <c r="E122" s="1"/>
      <c r="F122" s="1"/>
      <c r="G122" s="1"/>
      <c r="H122" s="1"/>
      <c r="I122" s="1"/>
      <c r="J122" s="1"/>
      <c r="K122" s="1"/>
    </row>
    <row r="123" spans="1:11" ht="14.25" customHeight="1" x14ac:dyDescent="0.2">
      <c r="A123" s="1"/>
      <c r="B123" s="1"/>
      <c r="C123" s="1"/>
      <c r="D123" s="1"/>
      <c r="E123" s="1"/>
      <c r="F123" s="1"/>
      <c r="G123" s="1"/>
      <c r="H123" s="1"/>
      <c r="I123" s="1"/>
      <c r="J123" s="1"/>
      <c r="K123" s="1"/>
    </row>
    <row r="124" spans="1:11" ht="14.25" customHeight="1" x14ac:dyDescent="0.2">
      <c r="A124" s="1"/>
      <c r="B124" s="1"/>
      <c r="C124" s="1"/>
      <c r="D124" s="1"/>
      <c r="E124" s="1"/>
      <c r="F124" s="1"/>
      <c r="G124" s="1"/>
      <c r="H124" s="1"/>
      <c r="I124" s="1"/>
      <c r="J124" s="1"/>
      <c r="K124" s="1"/>
    </row>
    <row r="125" spans="1:11" ht="14.25" customHeight="1" x14ac:dyDescent="0.2">
      <c r="A125" s="1"/>
      <c r="B125" s="1"/>
      <c r="C125" s="1"/>
      <c r="D125" s="1"/>
      <c r="E125" s="1"/>
      <c r="F125" s="1"/>
      <c r="G125" s="1"/>
      <c r="H125" s="1"/>
      <c r="I125" s="1"/>
      <c r="J125" s="1"/>
      <c r="K125" s="1"/>
    </row>
    <row r="126" spans="1:11" ht="14.25" customHeight="1" x14ac:dyDescent="0.2">
      <c r="A126" s="1"/>
      <c r="B126" s="1"/>
      <c r="C126" s="1"/>
      <c r="D126" s="1"/>
      <c r="E126" s="1"/>
      <c r="F126" s="1"/>
      <c r="G126" s="1"/>
      <c r="H126" s="1"/>
      <c r="I126" s="1"/>
      <c r="J126" s="1"/>
      <c r="K126" s="1"/>
    </row>
    <row r="127" spans="1:11" ht="14.25" customHeight="1" x14ac:dyDescent="0.2">
      <c r="A127" s="1"/>
      <c r="B127" s="1"/>
      <c r="C127" s="1"/>
      <c r="D127" s="1"/>
      <c r="E127" s="1"/>
      <c r="F127" s="1"/>
      <c r="G127" s="1"/>
      <c r="H127" s="1"/>
      <c r="I127" s="1"/>
      <c r="J127" s="1"/>
      <c r="K127" s="1"/>
    </row>
    <row r="128" spans="1:11" ht="14.25" customHeight="1" x14ac:dyDescent="0.2">
      <c r="A128" s="1"/>
      <c r="B128" s="1"/>
      <c r="C128" s="1"/>
      <c r="D128" s="1"/>
      <c r="E128" s="1"/>
      <c r="F128" s="1"/>
      <c r="G128" s="1"/>
      <c r="H128" s="1"/>
      <c r="I128" s="1"/>
      <c r="J128" s="1"/>
      <c r="K128" s="1"/>
    </row>
    <row r="129" spans="1:11" ht="14.25" customHeight="1" x14ac:dyDescent="0.2">
      <c r="A129" s="1"/>
      <c r="B129" s="1"/>
      <c r="C129" s="1"/>
      <c r="D129" s="1"/>
      <c r="E129" s="1"/>
      <c r="F129" s="1"/>
      <c r="G129" s="1"/>
      <c r="H129" s="1"/>
      <c r="I129" s="1"/>
      <c r="J129" s="1"/>
      <c r="K129" s="1"/>
    </row>
    <row r="130" spans="1:11" ht="14.25" customHeight="1" x14ac:dyDescent="0.2">
      <c r="A130" s="1"/>
      <c r="B130" s="1"/>
      <c r="C130" s="1"/>
      <c r="D130" s="1"/>
      <c r="E130" s="1"/>
      <c r="F130" s="1"/>
      <c r="G130" s="1"/>
      <c r="H130" s="1"/>
      <c r="I130" s="1"/>
      <c r="J130" s="1"/>
      <c r="K130" s="1"/>
    </row>
    <row r="131" spans="1:11" ht="14.25" customHeight="1" x14ac:dyDescent="0.2">
      <c r="A131" s="1"/>
      <c r="B131" s="1"/>
      <c r="C131" s="1"/>
      <c r="D131" s="1"/>
      <c r="E131" s="1"/>
      <c r="F131" s="1"/>
      <c r="G131" s="1"/>
      <c r="H131" s="1"/>
      <c r="I131" s="1"/>
      <c r="J131" s="1"/>
      <c r="K131" s="1"/>
    </row>
    <row r="132" spans="1:11" ht="15.75" customHeight="1" x14ac:dyDescent="0.25"/>
  </sheetData>
  <mergeCells count="3">
    <mergeCell ref="B10:J10"/>
    <mergeCell ref="B80:J80"/>
    <mergeCell ref="B81:J81"/>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AB08-9EF9-4A8F-A925-F3B7099CA0E6}">
  <dimension ref="A1:K96"/>
  <sheetViews>
    <sheetView topLeftCell="A12" zoomScaleNormal="100" workbookViewId="0">
      <selection activeCell="G25" sqref="G25"/>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22</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44971</v>
      </c>
      <c r="D16" s="20" t="s">
        <v>13</v>
      </c>
      <c r="E16" s="20"/>
      <c r="F16" s="21" t="s">
        <v>26</v>
      </c>
      <c r="G16" s="21"/>
      <c r="H16" s="21"/>
      <c r="I16" s="22">
        <v>4299.1099999999997</v>
      </c>
      <c r="J16" s="23"/>
      <c r="K16" s="5"/>
    </row>
    <row r="17" spans="1:11" ht="14.25" customHeight="1" x14ac:dyDescent="0.2">
      <c r="A17" s="10"/>
      <c r="B17" s="18"/>
      <c r="C17" s="19">
        <v>44971</v>
      </c>
      <c r="D17" s="20" t="s">
        <v>24</v>
      </c>
      <c r="E17" s="20"/>
      <c r="F17" s="21" t="s">
        <v>27</v>
      </c>
      <c r="G17" s="21"/>
      <c r="H17" s="21"/>
      <c r="I17" s="22">
        <v>500</v>
      </c>
      <c r="J17" s="23"/>
      <c r="K17" s="5"/>
    </row>
    <row r="18" spans="1:11" ht="14.25" customHeight="1" x14ac:dyDescent="0.2">
      <c r="A18" s="10"/>
      <c r="B18" s="18"/>
      <c r="C18" s="19">
        <v>44971</v>
      </c>
      <c r="D18" s="20" t="s">
        <v>4</v>
      </c>
      <c r="E18" s="20"/>
      <c r="F18" s="21" t="s">
        <v>28</v>
      </c>
      <c r="G18" s="21"/>
      <c r="H18" s="21"/>
      <c r="I18" s="22">
        <v>199</v>
      </c>
      <c r="J18" s="23"/>
      <c r="K18" s="5"/>
    </row>
    <row r="19" spans="1:11" ht="14.25" customHeight="1" x14ac:dyDescent="0.2">
      <c r="A19" s="10"/>
      <c r="B19" s="18"/>
      <c r="C19" s="19">
        <v>44971</v>
      </c>
      <c r="D19" s="20" t="s">
        <v>9</v>
      </c>
      <c r="E19" s="20"/>
      <c r="F19" s="21" t="s">
        <v>29</v>
      </c>
      <c r="G19" s="21"/>
      <c r="H19" s="21"/>
      <c r="I19" s="22">
        <v>1202.1099999999999</v>
      </c>
      <c r="J19" s="23"/>
      <c r="K19" s="5"/>
    </row>
    <row r="20" spans="1:11" ht="14.25" customHeight="1" x14ac:dyDescent="0.2">
      <c r="A20" s="10"/>
      <c r="B20" s="18"/>
      <c r="C20" s="19">
        <v>44971</v>
      </c>
      <c r="D20" s="20" t="s">
        <v>11</v>
      </c>
      <c r="E20" s="20"/>
      <c r="F20" s="21" t="s">
        <v>12</v>
      </c>
      <c r="G20" s="21"/>
      <c r="H20" s="21"/>
      <c r="I20" s="22">
        <v>4053.5699999999997</v>
      </c>
      <c r="J20" s="23"/>
      <c r="K20" s="5"/>
    </row>
    <row r="21" spans="1:11" ht="14.25" customHeight="1" x14ac:dyDescent="0.2">
      <c r="A21" s="10"/>
      <c r="B21" s="18"/>
      <c r="C21" s="19">
        <v>44974</v>
      </c>
      <c r="D21" s="20" t="s">
        <v>4</v>
      </c>
      <c r="E21" s="20"/>
      <c r="F21" s="21" t="s">
        <v>30</v>
      </c>
      <c r="G21" s="21"/>
      <c r="H21" s="21"/>
      <c r="I21" s="22">
        <v>55</v>
      </c>
      <c r="J21" s="23"/>
      <c r="K21" s="5"/>
    </row>
    <row r="22" spans="1:11" ht="14.25" customHeight="1" x14ac:dyDescent="0.2">
      <c r="A22" s="10"/>
      <c r="B22" s="18"/>
      <c r="C22" s="19">
        <v>44974</v>
      </c>
      <c r="D22" s="20" t="s">
        <v>4</v>
      </c>
      <c r="E22" s="20"/>
      <c r="F22" s="21" t="s">
        <v>31</v>
      </c>
      <c r="G22" s="21"/>
      <c r="H22" s="21"/>
      <c r="I22" s="22">
        <v>354</v>
      </c>
      <c r="J22" s="23"/>
      <c r="K22" s="5"/>
    </row>
    <row r="23" spans="1:11" ht="14.25" customHeight="1" x14ac:dyDescent="0.2">
      <c r="A23" s="10"/>
      <c r="B23" s="18"/>
      <c r="C23" s="19">
        <v>44985</v>
      </c>
      <c r="D23" s="20" t="s">
        <v>24</v>
      </c>
      <c r="E23" s="20"/>
      <c r="F23" s="21" t="s">
        <v>32</v>
      </c>
      <c r="G23" s="21"/>
      <c r="H23" s="21"/>
      <c r="I23" s="22">
        <v>1000</v>
      </c>
      <c r="J23" s="23"/>
      <c r="K23" s="5"/>
    </row>
    <row r="24" spans="1:11" ht="14.25" customHeight="1" x14ac:dyDescent="0.2">
      <c r="A24" s="10"/>
      <c r="B24" s="18"/>
      <c r="C24" s="19" t="s">
        <v>23</v>
      </c>
      <c r="D24" s="20" t="s">
        <v>25</v>
      </c>
      <c r="E24" s="20"/>
      <c r="F24" s="21" t="s">
        <v>33</v>
      </c>
      <c r="G24" s="21"/>
      <c r="H24" s="21"/>
      <c r="I24" s="22">
        <v>2894.44</v>
      </c>
      <c r="J24" s="23"/>
      <c r="K24" s="5"/>
    </row>
    <row r="25" spans="1:11" ht="14.25" customHeight="1" x14ac:dyDescent="0.2">
      <c r="A25" s="10"/>
      <c r="B25" s="18"/>
      <c r="C25" s="19" t="s">
        <v>23</v>
      </c>
      <c r="D25" s="20" t="s">
        <v>11</v>
      </c>
      <c r="E25" s="20"/>
      <c r="F25" s="21" t="s">
        <v>12</v>
      </c>
      <c r="G25" s="21"/>
      <c r="H25" s="21"/>
      <c r="I25" s="22">
        <v>2843.67</v>
      </c>
      <c r="J25" s="23"/>
      <c r="K25" s="5"/>
    </row>
    <row r="26" spans="1:11" ht="14.25" customHeight="1" x14ac:dyDescent="0.2">
      <c r="A26" s="10"/>
      <c r="B26" s="18"/>
      <c r="C26" s="19" t="s">
        <v>23</v>
      </c>
      <c r="D26" s="20" t="s">
        <v>11</v>
      </c>
      <c r="E26" s="20"/>
      <c r="F26" s="21" t="s">
        <v>12</v>
      </c>
      <c r="G26" s="21"/>
      <c r="H26" s="21"/>
      <c r="I26" s="22">
        <v>413.4</v>
      </c>
      <c r="J26" s="23"/>
      <c r="K26" s="5"/>
    </row>
    <row r="27" spans="1:11" ht="14.25" customHeight="1" x14ac:dyDescent="0.2">
      <c r="A27" s="10"/>
      <c r="B27" s="18"/>
      <c r="C27" s="19"/>
      <c r="D27" s="20"/>
      <c r="E27" s="20"/>
      <c r="F27" s="21"/>
      <c r="G27" s="21"/>
      <c r="H27" s="21"/>
      <c r="I27" s="22"/>
      <c r="J27" s="23"/>
      <c r="K27" s="5"/>
    </row>
    <row r="28" spans="1:11" ht="14.25" customHeight="1" x14ac:dyDescent="0.2">
      <c r="A28" s="10"/>
      <c r="B28" s="18"/>
      <c r="C28" s="19"/>
      <c r="D28" s="20"/>
      <c r="E28" s="20"/>
      <c r="F28" s="21"/>
      <c r="G28" s="21"/>
      <c r="H28" s="21"/>
      <c r="I28" s="22"/>
      <c r="J28" s="23"/>
      <c r="K28" s="5"/>
    </row>
    <row r="29" spans="1:11" ht="14.25" customHeight="1" x14ac:dyDescent="0.2">
      <c r="A29" s="10"/>
      <c r="B29" s="18"/>
      <c r="C29" s="19"/>
      <c r="D29" s="20"/>
      <c r="E29" s="20"/>
      <c r="F29" s="21"/>
      <c r="G29" s="21"/>
      <c r="H29" s="21"/>
      <c r="I29" s="22"/>
      <c r="J29" s="23"/>
      <c r="K29" s="5"/>
    </row>
    <row r="30" spans="1:11" ht="14.25" customHeight="1" x14ac:dyDescent="0.2">
      <c r="A30" s="10"/>
      <c r="B30" s="25"/>
      <c r="C30" s="26"/>
      <c r="D30" s="27"/>
      <c r="E30" s="27"/>
      <c r="F30" s="27"/>
      <c r="G30" s="27"/>
      <c r="H30" s="27"/>
      <c r="I30" s="28"/>
      <c r="J30" s="29"/>
      <c r="K30" s="5"/>
    </row>
    <row r="31" spans="1:11" ht="14.25" customHeight="1" x14ac:dyDescent="0.2">
      <c r="A31" s="10"/>
      <c r="B31" s="18"/>
      <c r="C31" s="24"/>
      <c r="D31" s="20"/>
      <c r="E31" s="30" t="s">
        <v>6</v>
      </c>
      <c r="F31" s="20"/>
      <c r="G31" s="20"/>
      <c r="H31" s="20"/>
      <c r="I31" s="31">
        <f>SUM(I13:I29)</f>
        <v>17814.300000000003</v>
      </c>
      <c r="J31" s="23"/>
      <c r="K31" s="5"/>
    </row>
    <row r="32" spans="1:11" ht="14.25" customHeight="1" x14ac:dyDescent="0.2">
      <c r="A32" s="10"/>
      <c r="B32" s="32"/>
      <c r="C32" s="33"/>
      <c r="D32" s="33"/>
      <c r="E32" s="34"/>
      <c r="F32" s="34"/>
      <c r="G32" s="34"/>
      <c r="H32" s="34"/>
      <c r="I32" s="35"/>
      <c r="J32" s="36"/>
      <c r="K32" s="5"/>
    </row>
    <row r="33" spans="1:11" ht="14.25" customHeight="1" x14ac:dyDescent="0.2">
      <c r="A33" s="1"/>
      <c r="B33" s="24"/>
      <c r="C33" s="24"/>
      <c r="D33" s="24"/>
      <c r="E33" s="20"/>
      <c r="F33" s="20"/>
      <c r="G33" s="20"/>
      <c r="H33" s="20"/>
      <c r="I33" s="22"/>
      <c r="J33" s="24"/>
      <c r="K33" s="1"/>
    </row>
    <row r="34" spans="1:11" ht="14.25" customHeight="1" x14ac:dyDescent="0.2">
      <c r="A34" s="1"/>
      <c r="B34" s="24"/>
      <c r="C34" s="19"/>
      <c r="D34" s="20"/>
      <c r="E34" s="20"/>
      <c r="F34" s="21"/>
      <c r="G34" s="21"/>
      <c r="H34" s="21"/>
      <c r="I34" s="22"/>
      <c r="J34" s="24"/>
      <c r="K34" s="1"/>
    </row>
    <row r="35" spans="1:11" ht="14.25" customHeight="1" x14ac:dyDescent="0.2">
      <c r="A35" s="1"/>
      <c r="B35" s="24"/>
      <c r="C35" s="19"/>
      <c r="D35" s="20"/>
      <c r="E35" s="20"/>
      <c r="F35" s="21"/>
      <c r="G35" s="21"/>
      <c r="H35" s="21"/>
      <c r="I35" s="22"/>
      <c r="J35" s="24"/>
      <c r="K35" s="1"/>
    </row>
    <row r="36" spans="1:11" ht="14.25" customHeight="1" x14ac:dyDescent="0.2">
      <c r="A36" s="1"/>
      <c r="B36" s="24"/>
      <c r="C36" s="24"/>
      <c r="D36" s="20"/>
      <c r="E36" s="20"/>
      <c r="F36" s="20"/>
      <c r="G36" s="20"/>
      <c r="H36" s="20"/>
      <c r="I36" s="22"/>
      <c r="J36" s="24"/>
      <c r="K36" s="1"/>
    </row>
    <row r="37" spans="1:11" ht="14.25" customHeight="1" x14ac:dyDescent="0.2">
      <c r="A37" s="1"/>
      <c r="B37" s="24"/>
      <c r="C37" s="24"/>
      <c r="D37" s="20"/>
      <c r="E37" s="20"/>
      <c r="F37" s="20"/>
      <c r="G37" s="20"/>
      <c r="H37" s="20"/>
      <c r="I37" s="22"/>
      <c r="J37" s="24"/>
      <c r="K37" s="1"/>
    </row>
    <row r="38" spans="1:11" ht="14.25" customHeight="1" x14ac:dyDescent="0.2">
      <c r="A38" s="1"/>
      <c r="B38" s="24"/>
      <c r="C38" s="24"/>
      <c r="D38" s="20"/>
      <c r="E38" s="30"/>
      <c r="F38" s="20"/>
      <c r="G38" s="20"/>
      <c r="H38" s="20"/>
      <c r="I38" s="37"/>
      <c r="J38" s="24"/>
      <c r="K38" s="1"/>
    </row>
    <row r="39" spans="1:11" ht="14.25" customHeight="1" x14ac:dyDescent="0.2">
      <c r="A39" s="1"/>
      <c r="B39" s="24"/>
      <c r="C39" s="24"/>
      <c r="D39" s="24"/>
      <c r="E39" s="20"/>
      <c r="F39" s="20"/>
      <c r="G39" s="20"/>
      <c r="H39" s="20"/>
      <c r="I39" s="22"/>
      <c r="J39" s="24"/>
      <c r="K39" s="1"/>
    </row>
    <row r="40" spans="1:11" ht="14.25" customHeight="1" x14ac:dyDescent="0.2">
      <c r="A40" s="1"/>
      <c r="B40" s="1"/>
      <c r="C40" s="1"/>
      <c r="D40" s="1"/>
      <c r="E40" s="1"/>
      <c r="F40" s="1"/>
      <c r="G40" s="1"/>
      <c r="H40" s="1"/>
      <c r="I40" s="1"/>
      <c r="J40" s="1"/>
      <c r="K40" s="1"/>
    </row>
    <row r="41" spans="1:11" ht="14.25" customHeight="1" x14ac:dyDescent="0.2">
      <c r="A41" s="1"/>
      <c r="B41" s="1"/>
      <c r="C41" s="1"/>
      <c r="D41" s="1"/>
      <c r="E41" s="1"/>
      <c r="F41" s="1"/>
      <c r="G41" s="1"/>
      <c r="H41" s="1"/>
      <c r="I41" s="1"/>
      <c r="J41" s="1"/>
      <c r="K41" s="1"/>
    </row>
    <row r="42" spans="1:11" ht="14.25" customHeight="1" x14ac:dyDescent="0.2">
      <c r="A42" s="1"/>
      <c r="B42" s="1"/>
      <c r="C42" s="1"/>
      <c r="D42" s="1"/>
      <c r="E42" s="1"/>
      <c r="F42" s="1"/>
      <c r="G42" s="1"/>
      <c r="H42" s="1"/>
      <c r="I42" s="1"/>
      <c r="J42" s="1"/>
      <c r="K42" s="1"/>
    </row>
    <row r="43" spans="1:11" ht="0.75" customHeight="1" x14ac:dyDescent="0.2">
      <c r="A43" s="1"/>
      <c r="B43" s="11"/>
      <c r="C43" s="11"/>
      <c r="D43" s="11"/>
      <c r="E43" s="11"/>
      <c r="F43" s="11"/>
      <c r="G43" s="11"/>
      <c r="H43" s="11"/>
      <c r="I43" s="11"/>
      <c r="J43" s="11"/>
      <c r="K43" s="1"/>
    </row>
    <row r="44" spans="1:11" ht="14.25" customHeight="1" x14ac:dyDescent="0.2">
      <c r="A44" s="1"/>
      <c r="B44" s="42" t="s">
        <v>7</v>
      </c>
      <c r="C44" s="43"/>
      <c r="D44" s="43"/>
      <c r="E44" s="43"/>
      <c r="F44" s="43"/>
      <c r="G44" s="43"/>
      <c r="H44" s="43"/>
      <c r="I44" s="43"/>
      <c r="J44" s="43"/>
      <c r="K44" s="1"/>
    </row>
    <row r="45" spans="1:11" ht="14.25" customHeight="1" x14ac:dyDescent="0.2">
      <c r="A45" s="1"/>
      <c r="B45" s="42" t="s">
        <v>8</v>
      </c>
      <c r="C45" s="43"/>
      <c r="D45" s="43"/>
      <c r="E45" s="43"/>
      <c r="F45" s="43"/>
      <c r="G45" s="43"/>
      <c r="H45" s="43"/>
      <c r="I45" s="43"/>
      <c r="J45" s="43"/>
      <c r="K45" s="1"/>
    </row>
    <row r="46" spans="1:11" ht="14.25" customHeight="1" x14ac:dyDescent="0.2">
      <c r="A46" s="1"/>
      <c r="B46" s="1"/>
      <c r="C46" s="1"/>
      <c r="D46" s="1"/>
      <c r="E46" s="1"/>
      <c r="F46" s="1"/>
      <c r="G46" s="1"/>
      <c r="H46" s="1"/>
      <c r="I46" s="1"/>
      <c r="J46" s="1"/>
      <c r="K46" s="1"/>
    </row>
    <row r="47" spans="1:11" ht="14.25" customHeight="1" x14ac:dyDescent="0.2">
      <c r="A47" s="1"/>
      <c r="B47" s="1"/>
      <c r="C47" s="1"/>
      <c r="D47" s="1"/>
      <c r="E47" s="1"/>
      <c r="F47" s="1"/>
      <c r="G47" s="1"/>
      <c r="H47" s="1"/>
      <c r="I47" s="1"/>
      <c r="J47" s="1"/>
      <c r="K47" s="1"/>
    </row>
    <row r="48" spans="1:11" ht="14.25" customHeight="1" x14ac:dyDescent="0.2">
      <c r="A48" s="1"/>
      <c r="B48" s="1"/>
      <c r="C48" s="1"/>
      <c r="D48" s="1"/>
      <c r="E48" s="1"/>
      <c r="F48" s="1"/>
      <c r="G48" s="1"/>
      <c r="H48" s="1"/>
      <c r="I48" s="1"/>
      <c r="J48" s="1"/>
      <c r="K48" s="1"/>
    </row>
    <row r="49" spans="1:11" ht="14.25" customHeight="1" x14ac:dyDescent="0.2">
      <c r="A49" s="1"/>
      <c r="B49" s="1"/>
      <c r="C49" s="1"/>
      <c r="D49" s="1"/>
      <c r="E49" s="1"/>
      <c r="F49" s="1"/>
      <c r="G49" s="1"/>
      <c r="H49" s="1"/>
      <c r="I49" s="1"/>
      <c r="J49" s="1"/>
      <c r="K49" s="1"/>
    </row>
    <row r="50" spans="1:11" ht="14.25" customHeight="1" x14ac:dyDescent="0.2">
      <c r="A50" s="1"/>
      <c r="B50" s="1"/>
      <c r="C50" s="1"/>
      <c r="D50" s="1"/>
      <c r="E50" s="1"/>
      <c r="F50" s="1"/>
      <c r="G50" s="1"/>
      <c r="H50" s="1"/>
      <c r="I50" s="1"/>
      <c r="J50" s="1"/>
      <c r="K50" s="1"/>
    </row>
    <row r="51" spans="1:11" ht="14.25" customHeight="1" x14ac:dyDescent="0.2">
      <c r="A51" s="1"/>
      <c r="B51" s="1"/>
      <c r="C51" s="1"/>
      <c r="D51" s="1"/>
      <c r="E51" s="1"/>
      <c r="F51" s="1"/>
      <c r="G51" s="1"/>
      <c r="H51" s="1"/>
      <c r="I51" s="1"/>
      <c r="J51" s="1"/>
      <c r="K51" s="1"/>
    </row>
    <row r="52" spans="1:11" ht="14.25" customHeight="1" x14ac:dyDescent="0.2">
      <c r="A52" s="1"/>
      <c r="B52" s="1"/>
      <c r="C52" s="1"/>
      <c r="D52" s="1"/>
      <c r="E52" s="1"/>
      <c r="F52" s="1"/>
      <c r="G52" s="1"/>
      <c r="H52" s="1"/>
      <c r="I52" s="1"/>
      <c r="J52" s="1"/>
      <c r="K52" s="1"/>
    </row>
    <row r="53" spans="1:11" ht="14.25" customHeight="1" x14ac:dyDescent="0.2">
      <c r="A53" s="1"/>
      <c r="B53" s="1"/>
      <c r="C53" s="1"/>
      <c r="D53" s="1"/>
      <c r="E53" s="1"/>
      <c r="F53" s="1"/>
      <c r="G53" s="1"/>
      <c r="H53" s="1"/>
      <c r="I53" s="1"/>
      <c r="J53" s="1"/>
      <c r="K53" s="1"/>
    </row>
    <row r="54" spans="1:11" ht="14.25" customHeight="1" x14ac:dyDescent="0.2">
      <c r="A54" s="1"/>
      <c r="B54" s="1"/>
      <c r="C54" s="1"/>
      <c r="D54" s="1"/>
      <c r="E54" s="1"/>
      <c r="F54" s="1"/>
      <c r="G54" s="1"/>
      <c r="H54" s="1"/>
      <c r="I54" s="1"/>
      <c r="J54" s="1"/>
      <c r="K54" s="1"/>
    </row>
    <row r="55" spans="1:11" ht="14.25" customHeight="1" x14ac:dyDescent="0.2">
      <c r="A55" s="1"/>
      <c r="B55" s="1"/>
      <c r="C55" s="1"/>
      <c r="D55" s="1"/>
      <c r="E55" s="1"/>
      <c r="F55" s="1"/>
      <c r="G55" s="1"/>
      <c r="H55" s="1"/>
      <c r="I55" s="1"/>
      <c r="J55" s="1"/>
      <c r="K55" s="1"/>
    </row>
    <row r="56" spans="1:11" ht="14.25" customHeight="1" x14ac:dyDescent="0.2">
      <c r="A56" s="1"/>
      <c r="B56" s="1"/>
      <c r="C56" s="1"/>
      <c r="D56" s="1"/>
      <c r="E56" s="1"/>
      <c r="F56" s="1"/>
      <c r="G56" s="1"/>
      <c r="H56" s="1"/>
      <c r="I56" s="1"/>
      <c r="J56" s="1"/>
      <c r="K56" s="1"/>
    </row>
    <row r="57" spans="1:11" ht="14.25" customHeight="1" x14ac:dyDescent="0.2">
      <c r="A57" s="1"/>
      <c r="B57" s="1"/>
      <c r="C57" s="1"/>
      <c r="D57" s="1"/>
      <c r="E57" s="1"/>
      <c r="F57" s="1"/>
      <c r="G57" s="1"/>
      <c r="H57" s="1"/>
      <c r="I57" s="1"/>
      <c r="J57" s="1"/>
      <c r="K57" s="1"/>
    </row>
    <row r="58" spans="1:11" ht="14.25" customHeight="1" x14ac:dyDescent="0.2">
      <c r="A58" s="1"/>
      <c r="B58" s="1"/>
      <c r="C58" s="1"/>
      <c r="D58" s="1"/>
      <c r="E58" s="1"/>
      <c r="F58" s="1"/>
      <c r="G58" s="1"/>
      <c r="H58" s="1"/>
      <c r="I58" s="1"/>
      <c r="J58" s="1"/>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14.25" customHeight="1" x14ac:dyDescent="0.2">
      <c r="A62" s="1"/>
      <c r="B62" s="1"/>
      <c r="C62" s="1"/>
      <c r="D62" s="1"/>
      <c r="E62" s="1"/>
      <c r="F62" s="1"/>
      <c r="G62" s="1"/>
      <c r="H62" s="1"/>
      <c r="I62" s="1"/>
      <c r="J62" s="1"/>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5.75" customHeight="1" x14ac:dyDescent="0.25"/>
  </sheetData>
  <mergeCells count="3">
    <mergeCell ref="B10:J10"/>
    <mergeCell ref="B44:J44"/>
    <mergeCell ref="B45:J45"/>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46207-C0C6-4EA3-9A70-1B78A0E8DBB2}">
  <dimension ref="A1:K108"/>
  <sheetViews>
    <sheetView zoomScaleNormal="100" workbookViewId="0">
      <selection activeCell="I44" sqref="I44"/>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34</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44992</v>
      </c>
      <c r="D16" s="20" t="s">
        <v>13</v>
      </c>
      <c r="E16" s="20"/>
      <c r="F16" s="21" t="s">
        <v>40</v>
      </c>
      <c r="G16" s="21"/>
      <c r="H16" s="21"/>
      <c r="I16" s="22">
        <v>4299.1099999999997</v>
      </c>
      <c r="J16" s="23"/>
      <c r="K16" s="5"/>
    </row>
    <row r="17" spans="1:11" ht="14.25" customHeight="1" x14ac:dyDescent="0.2">
      <c r="A17" s="10"/>
      <c r="B17" s="18"/>
      <c r="C17" s="19">
        <v>44992</v>
      </c>
      <c r="D17" s="20" t="s">
        <v>35</v>
      </c>
      <c r="E17" s="20"/>
      <c r="F17" s="21" t="s">
        <v>41</v>
      </c>
      <c r="G17" s="21"/>
      <c r="H17" s="21"/>
      <c r="I17" s="22">
        <v>9699.6200000000008</v>
      </c>
      <c r="J17" s="23"/>
      <c r="K17" s="5"/>
    </row>
    <row r="18" spans="1:11" ht="14.25" customHeight="1" x14ac:dyDescent="0.2">
      <c r="A18" s="10"/>
      <c r="B18" s="18"/>
      <c r="C18" s="19">
        <v>44993</v>
      </c>
      <c r="D18" s="20" t="s">
        <v>36</v>
      </c>
      <c r="E18" s="20"/>
      <c r="F18" s="21" t="s">
        <v>42</v>
      </c>
      <c r="G18" s="21"/>
      <c r="H18" s="21"/>
      <c r="I18" s="22">
        <v>9360.58</v>
      </c>
      <c r="J18" s="23"/>
      <c r="K18" s="5"/>
    </row>
    <row r="19" spans="1:11" ht="14.25" customHeight="1" x14ac:dyDescent="0.2">
      <c r="A19" s="10"/>
      <c r="B19" s="18"/>
      <c r="C19" s="19">
        <v>44998</v>
      </c>
      <c r="D19" s="20" t="s">
        <v>54</v>
      </c>
      <c r="E19" s="20"/>
      <c r="F19" s="21" t="s">
        <v>55</v>
      </c>
      <c r="G19" s="21"/>
      <c r="H19" s="21"/>
      <c r="I19" s="22">
        <v>59602.2</v>
      </c>
      <c r="J19" s="23"/>
      <c r="K19" s="5"/>
    </row>
    <row r="20" spans="1:11" ht="14.25" customHeight="1" x14ac:dyDescent="0.2">
      <c r="A20" s="10"/>
      <c r="B20" s="18"/>
      <c r="C20" s="19">
        <v>44998</v>
      </c>
      <c r="D20" s="20" t="s">
        <v>37</v>
      </c>
      <c r="E20" s="20"/>
      <c r="F20" s="21" t="s">
        <v>43</v>
      </c>
      <c r="G20" s="21"/>
      <c r="H20" s="21"/>
      <c r="I20" s="22">
        <v>2100.1999999999998</v>
      </c>
      <c r="J20" s="23"/>
      <c r="K20" s="5"/>
    </row>
    <row r="21" spans="1:11" ht="14.25" customHeight="1" x14ac:dyDescent="0.2">
      <c r="A21" s="10"/>
      <c r="B21" s="18"/>
      <c r="C21" s="19">
        <v>44999</v>
      </c>
      <c r="D21" s="20" t="s">
        <v>4</v>
      </c>
      <c r="E21" s="20"/>
      <c r="F21" s="21" t="s">
        <v>44</v>
      </c>
      <c r="G21" s="21"/>
      <c r="H21" s="21"/>
      <c r="I21" s="22">
        <v>361.86</v>
      </c>
      <c r="J21" s="23"/>
      <c r="K21" s="5"/>
    </row>
    <row r="22" spans="1:11" ht="14.25" customHeight="1" x14ac:dyDescent="0.2">
      <c r="A22" s="10"/>
      <c r="B22" s="18"/>
      <c r="C22" s="19">
        <v>44999</v>
      </c>
      <c r="D22" s="20" t="s">
        <v>11</v>
      </c>
      <c r="E22" s="20"/>
      <c r="F22" s="21" t="s">
        <v>45</v>
      </c>
      <c r="G22" s="21"/>
      <c r="H22" s="21"/>
      <c r="I22" s="22">
        <v>3053.4000000000005</v>
      </c>
      <c r="J22" s="23"/>
      <c r="K22" s="5"/>
    </row>
    <row r="23" spans="1:11" ht="14.25" customHeight="1" x14ac:dyDescent="0.2">
      <c r="A23" s="10"/>
      <c r="B23" s="18"/>
      <c r="C23" s="19">
        <v>44999</v>
      </c>
      <c r="D23" s="20" t="s">
        <v>38</v>
      </c>
      <c r="E23" s="20"/>
      <c r="F23" s="21" t="s">
        <v>46</v>
      </c>
      <c r="G23" s="21"/>
      <c r="H23" s="21"/>
      <c r="I23" s="22">
        <v>7000</v>
      </c>
      <c r="J23" s="23"/>
      <c r="K23" s="5"/>
    </row>
    <row r="24" spans="1:11" ht="14.25" customHeight="1" x14ac:dyDescent="0.2">
      <c r="A24" s="10"/>
      <c r="B24" s="18"/>
      <c r="C24" s="19">
        <v>44999</v>
      </c>
      <c r="D24" s="20" t="s">
        <v>4</v>
      </c>
      <c r="E24" s="20"/>
      <c r="F24" s="21" t="s">
        <v>47</v>
      </c>
      <c r="G24" s="21"/>
      <c r="H24" s="21"/>
      <c r="I24" s="22">
        <v>199</v>
      </c>
      <c r="J24" s="23"/>
      <c r="K24" s="5"/>
    </row>
    <row r="25" spans="1:11" ht="14.25" customHeight="1" x14ac:dyDescent="0.2">
      <c r="A25" s="10"/>
      <c r="B25" s="18"/>
      <c r="C25" s="19">
        <v>45000</v>
      </c>
      <c r="D25" s="20" t="s">
        <v>9</v>
      </c>
      <c r="E25" s="20"/>
      <c r="F25" s="21" t="s">
        <v>48</v>
      </c>
      <c r="G25" s="21"/>
      <c r="H25" s="21"/>
      <c r="I25" s="22">
        <v>1310.83</v>
      </c>
      <c r="J25" s="23"/>
      <c r="K25" s="5"/>
    </row>
    <row r="26" spans="1:11" ht="14.25" customHeight="1" x14ac:dyDescent="0.2">
      <c r="A26" s="10"/>
      <c r="B26" s="18"/>
      <c r="C26" s="19">
        <v>45002</v>
      </c>
      <c r="D26" s="20" t="s">
        <v>4</v>
      </c>
      <c r="E26" s="20"/>
      <c r="F26" s="21" t="s">
        <v>49</v>
      </c>
      <c r="G26" s="21"/>
      <c r="H26" s="21"/>
      <c r="I26" s="22">
        <v>55</v>
      </c>
      <c r="J26" s="23"/>
      <c r="K26" s="5"/>
    </row>
    <row r="27" spans="1:11" ht="14.25" customHeight="1" x14ac:dyDescent="0.2">
      <c r="A27" s="10"/>
      <c r="B27" s="18"/>
      <c r="C27" s="19">
        <v>45007</v>
      </c>
      <c r="D27" s="20" t="s">
        <v>35</v>
      </c>
      <c r="E27" s="20"/>
      <c r="F27" s="21" t="s">
        <v>50</v>
      </c>
      <c r="G27" s="21"/>
      <c r="H27" s="21"/>
      <c r="I27" s="22">
        <f>9889+463.81</f>
        <v>10352.81</v>
      </c>
      <c r="J27" s="23"/>
      <c r="K27" s="5"/>
    </row>
    <row r="28" spans="1:11" ht="14.25" customHeight="1" x14ac:dyDescent="0.2">
      <c r="A28" s="10"/>
      <c r="B28" s="18"/>
      <c r="C28" s="19">
        <v>45009</v>
      </c>
      <c r="D28" s="20" t="s">
        <v>11</v>
      </c>
      <c r="E28" s="20"/>
      <c r="F28" s="21" t="s">
        <v>12</v>
      </c>
      <c r="G28" s="21"/>
      <c r="H28" s="21"/>
      <c r="I28" s="22">
        <v>3671.85</v>
      </c>
      <c r="J28" s="23"/>
      <c r="K28" s="5"/>
    </row>
    <row r="29" spans="1:11" ht="14.25" customHeight="1" x14ac:dyDescent="0.2">
      <c r="A29" s="10"/>
      <c r="B29" s="18"/>
      <c r="C29" s="19">
        <v>45009</v>
      </c>
      <c r="D29" s="20" t="s">
        <v>39</v>
      </c>
      <c r="E29" s="20"/>
      <c r="F29" s="21" t="s">
        <v>51</v>
      </c>
      <c r="G29" s="21"/>
      <c r="H29" s="21"/>
      <c r="I29" s="22">
        <v>3600</v>
      </c>
      <c r="J29" s="23"/>
      <c r="K29" s="5"/>
    </row>
    <row r="30" spans="1:11" ht="14.25" customHeight="1" x14ac:dyDescent="0.2">
      <c r="A30" s="10"/>
      <c r="B30" s="18"/>
      <c r="C30" s="19">
        <v>45015</v>
      </c>
      <c r="D30" s="20" t="s">
        <v>10</v>
      </c>
      <c r="E30" s="20"/>
      <c r="F30" s="21" t="s">
        <v>52</v>
      </c>
      <c r="G30" s="21"/>
      <c r="H30" s="21"/>
      <c r="I30" s="22">
        <v>4500</v>
      </c>
      <c r="J30" s="23"/>
      <c r="K30" s="5"/>
    </row>
    <row r="31" spans="1:11" ht="14.25" customHeight="1" x14ac:dyDescent="0.2">
      <c r="A31" s="10"/>
      <c r="B31" s="18"/>
      <c r="C31" s="19">
        <v>45015</v>
      </c>
      <c r="D31" s="20" t="s">
        <v>38</v>
      </c>
      <c r="E31" s="20"/>
      <c r="F31" s="21" t="s">
        <v>53</v>
      </c>
      <c r="G31" s="21"/>
      <c r="H31" s="21"/>
      <c r="I31" s="22">
        <f>33400+33400</f>
        <v>66800</v>
      </c>
      <c r="J31" s="23"/>
      <c r="K31" s="5"/>
    </row>
    <row r="32" spans="1:11" ht="14.25" customHeight="1" x14ac:dyDescent="0.2">
      <c r="A32" s="10"/>
      <c r="B32" s="18"/>
      <c r="C32" s="19">
        <v>45016</v>
      </c>
      <c r="D32" s="20" t="s">
        <v>11</v>
      </c>
      <c r="E32" s="20"/>
      <c r="F32" s="21" t="s">
        <v>12</v>
      </c>
      <c r="G32" s="21"/>
      <c r="H32" s="21"/>
      <c r="I32" s="22">
        <v>504.2</v>
      </c>
      <c r="J32" s="23"/>
      <c r="K32" s="5"/>
    </row>
    <row r="33" spans="1:11" ht="14.25" customHeight="1" x14ac:dyDescent="0.2">
      <c r="A33" s="10"/>
      <c r="B33" s="18"/>
      <c r="C33" s="19"/>
      <c r="D33" s="20"/>
      <c r="E33" s="20"/>
      <c r="F33" s="21"/>
      <c r="G33" s="21"/>
      <c r="H33" s="21"/>
      <c r="I33" s="22"/>
      <c r="J33" s="23"/>
      <c r="K33" s="5"/>
    </row>
    <row r="34" spans="1:11" ht="14.25" customHeight="1" x14ac:dyDescent="0.2">
      <c r="A34" s="10"/>
      <c r="B34" s="18"/>
      <c r="C34" s="19"/>
      <c r="D34" s="20"/>
      <c r="E34" s="20"/>
      <c r="F34" s="21"/>
      <c r="G34" s="21"/>
      <c r="H34" s="21"/>
      <c r="I34" s="22"/>
      <c r="J34" s="23"/>
      <c r="K34" s="5"/>
    </row>
    <row r="35" spans="1:11" ht="14.25" customHeight="1" x14ac:dyDescent="0.2">
      <c r="A35" s="10"/>
      <c r="B35" s="18"/>
      <c r="C35" s="19"/>
      <c r="D35" s="20"/>
      <c r="E35" s="20"/>
      <c r="F35" s="21"/>
      <c r="G35" s="21"/>
      <c r="H35" s="21"/>
      <c r="I35" s="22"/>
      <c r="J35" s="23"/>
      <c r="K35" s="5"/>
    </row>
    <row r="36" spans="1:11" ht="14.25" customHeight="1" x14ac:dyDescent="0.2">
      <c r="A36" s="10"/>
      <c r="B36" s="18"/>
      <c r="C36" s="19"/>
      <c r="D36" s="20"/>
      <c r="E36" s="20"/>
      <c r="F36" s="21"/>
      <c r="G36" s="21"/>
      <c r="H36" s="21"/>
      <c r="I36" s="22"/>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25"/>
      <c r="C42" s="26"/>
      <c r="D42" s="27"/>
      <c r="E42" s="27"/>
      <c r="F42" s="27"/>
      <c r="G42" s="27"/>
      <c r="H42" s="27"/>
      <c r="I42" s="28"/>
      <c r="J42" s="29"/>
      <c r="K42" s="5"/>
    </row>
    <row r="43" spans="1:11" ht="14.25" customHeight="1" x14ac:dyDescent="0.2">
      <c r="A43" s="10"/>
      <c r="B43" s="18"/>
      <c r="C43" s="24"/>
      <c r="D43" s="20"/>
      <c r="E43" s="30" t="s">
        <v>6</v>
      </c>
      <c r="F43" s="20"/>
      <c r="G43" s="20"/>
      <c r="H43" s="20"/>
      <c r="I43" s="31">
        <f>SUM(I13:I41)</f>
        <v>186470.66</v>
      </c>
      <c r="J43" s="23"/>
      <c r="K43" s="5"/>
    </row>
    <row r="44" spans="1:11" ht="14.25" customHeight="1" x14ac:dyDescent="0.2">
      <c r="A44" s="10"/>
      <c r="B44" s="32"/>
      <c r="C44" s="33"/>
      <c r="D44" s="33"/>
      <c r="E44" s="34"/>
      <c r="F44" s="34"/>
      <c r="G44" s="34"/>
      <c r="H44" s="34"/>
      <c r="I44" s="35"/>
      <c r="J44" s="36"/>
      <c r="K44" s="5"/>
    </row>
    <row r="45" spans="1:11" ht="14.25" customHeight="1" x14ac:dyDescent="0.2">
      <c r="A45" s="1"/>
      <c r="B45" s="24"/>
      <c r="C45" s="24"/>
      <c r="D45" s="24"/>
      <c r="E45" s="20"/>
      <c r="F45" s="20"/>
      <c r="G45" s="20"/>
      <c r="H45" s="20"/>
      <c r="I45" s="22"/>
      <c r="J45" s="24"/>
      <c r="K45" s="1"/>
    </row>
    <row r="46" spans="1:11" ht="14.25" customHeight="1" x14ac:dyDescent="0.2">
      <c r="A46" s="1"/>
      <c r="B46" s="24"/>
      <c r="C46" s="19"/>
      <c r="D46" s="20"/>
      <c r="E46" s="20"/>
      <c r="F46" s="21"/>
      <c r="G46" s="21"/>
      <c r="H46" s="21"/>
      <c r="I46" s="22"/>
      <c r="J46" s="24"/>
      <c r="K46" s="1"/>
    </row>
    <row r="47" spans="1:11" ht="14.25" customHeight="1" x14ac:dyDescent="0.2">
      <c r="A47" s="1"/>
      <c r="B47" s="24"/>
      <c r="C47" s="19"/>
      <c r="D47" s="20"/>
      <c r="E47" s="20"/>
      <c r="F47" s="21"/>
      <c r="G47" s="21"/>
      <c r="H47" s="21"/>
      <c r="I47" s="22"/>
      <c r="J47" s="24"/>
      <c r="K47" s="1"/>
    </row>
    <row r="48" spans="1:11" ht="14.25" customHeight="1" x14ac:dyDescent="0.2">
      <c r="A48" s="1"/>
      <c r="B48" s="24"/>
      <c r="C48" s="24"/>
      <c r="D48" s="20"/>
      <c r="E48" s="20"/>
      <c r="F48" s="20"/>
      <c r="G48" s="20"/>
      <c r="H48" s="20"/>
      <c r="I48" s="22"/>
      <c r="J48" s="24"/>
      <c r="K48" s="1"/>
    </row>
    <row r="49" spans="1:11" ht="14.25" customHeight="1" x14ac:dyDescent="0.2">
      <c r="A49" s="1"/>
      <c r="B49" s="24"/>
      <c r="C49" s="24"/>
      <c r="D49" s="20"/>
      <c r="E49" s="20"/>
      <c r="F49" s="20"/>
      <c r="G49" s="20"/>
      <c r="H49" s="20"/>
      <c r="I49" s="22"/>
      <c r="J49" s="24"/>
      <c r="K49" s="1"/>
    </row>
    <row r="50" spans="1:11" ht="14.25" customHeight="1" x14ac:dyDescent="0.2">
      <c r="A50" s="1"/>
      <c r="B50" s="24"/>
      <c r="C50" s="24"/>
      <c r="D50" s="20"/>
      <c r="E50" s="30"/>
      <c r="F50" s="20"/>
      <c r="G50" s="20"/>
      <c r="H50" s="20"/>
      <c r="I50" s="37"/>
      <c r="J50" s="24"/>
      <c r="K50" s="1"/>
    </row>
    <row r="51" spans="1:11" ht="14.25" customHeight="1" x14ac:dyDescent="0.2">
      <c r="A51" s="1"/>
      <c r="B51" s="24"/>
      <c r="C51" s="24"/>
      <c r="D51" s="24"/>
      <c r="E51" s="20"/>
      <c r="F51" s="20"/>
      <c r="G51" s="20"/>
      <c r="H51" s="20"/>
      <c r="I51" s="22"/>
      <c r="J51" s="24"/>
      <c r="K51" s="1"/>
    </row>
    <row r="52" spans="1:11" ht="14.25" customHeight="1" x14ac:dyDescent="0.2">
      <c r="A52" s="1"/>
      <c r="B52" s="1"/>
      <c r="C52" s="1"/>
      <c r="D52" s="1"/>
      <c r="E52" s="1"/>
      <c r="F52" s="1"/>
      <c r="G52" s="1"/>
      <c r="H52" s="1"/>
      <c r="I52" s="1"/>
      <c r="J52" s="1"/>
      <c r="K52" s="1"/>
    </row>
    <row r="53" spans="1:11" ht="14.25" customHeight="1" x14ac:dyDescent="0.2">
      <c r="A53" s="1"/>
      <c r="B53" s="1"/>
      <c r="C53" s="1"/>
      <c r="D53" s="1"/>
      <c r="E53" s="1"/>
      <c r="F53" s="1"/>
      <c r="G53" s="1"/>
      <c r="H53" s="1"/>
      <c r="I53" s="1"/>
      <c r="J53" s="1"/>
      <c r="K53" s="1"/>
    </row>
    <row r="54" spans="1:11" ht="14.25" customHeight="1" x14ac:dyDescent="0.2">
      <c r="A54" s="1"/>
      <c r="B54" s="1"/>
      <c r="C54" s="1"/>
      <c r="D54" s="1"/>
      <c r="E54" s="1"/>
      <c r="F54" s="1"/>
      <c r="G54" s="1"/>
      <c r="H54" s="1"/>
      <c r="I54" s="1"/>
      <c r="J54" s="1"/>
      <c r="K54" s="1"/>
    </row>
    <row r="55" spans="1:11" ht="0.75" customHeight="1" x14ac:dyDescent="0.2">
      <c r="A55" s="1"/>
      <c r="B55" s="11"/>
      <c r="C55" s="11"/>
      <c r="D55" s="11"/>
      <c r="E55" s="11"/>
      <c r="F55" s="11"/>
      <c r="G55" s="11"/>
      <c r="H55" s="11"/>
      <c r="I55" s="11"/>
      <c r="J55" s="11"/>
      <c r="K55" s="1"/>
    </row>
    <row r="56" spans="1:11" ht="14.25" customHeight="1" x14ac:dyDescent="0.2">
      <c r="A56" s="1"/>
      <c r="B56" s="42" t="s">
        <v>7</v>
      </c>
      <c r="C56" s="43"/>
      <c r="D56" s="43"/>
      <c r="E56" s="43"/>
      <c r="F56" s="43"/>
      <c r="G56" s="43"/>
      <c r="H56" s="43"/>
      <c r="I56" s="43"/>
      <c r="J56" s="43"/>
      <c r="K56" s="1"/>
    </row>
    <row r="57" spans="1:11" ht="14.25" customHeight="1" x14ac:dyDescent="0.2">
      <c r="A57" s="1"/>
      <c r="B57" s="42" t="s">
        <v>8</v>
      </c>
      <c r="C57" s="43"/>
      <c r="D57" s="43"/>
      <c r="E57" s="43"/>
      <c r="F57" s="43"/>
      <c r="G57" s="43"/>
      <c r="H57" s="43"/>
      <c r="I57" s="43"/>
      <c r="J57" s="43"/>
      <c r="K57" s="1"/>
    </row>
    <row r="58" spans="1:11" ht="14.25" customHeight="1" x14ac:dyDescent="0.2">
      <c r="A58" s="1"/>
      <c r="B58" s="1"/>
      <c r="C58" s="1"/>
      <c r="D58" s="1"/>
      <c r="E58" s="1"/>
      <c r="F58" s="1"/>
      <c r="G58" s="1"/>
      <c r="H58" s="1"/>
      <c r="I58" s="1"/>
      <c r="J58" s="1"/>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14.25" customHeight="1" x14ac:dyDescent="0.2">
      <c r="A62" s="1"/>
      <c r="B62" s="1"/>
      <c r="C62" s="1"/>
      <c r="D62" s="1"/>
      <c r="E62" s="1"/>
      <c r="F62" s="1"/>
      <c r="G62" s="1"/>
      <c r="H62" s="1"/>
      <c r="I62" s="1"/>
      <c r="J62" s="1"/>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5.75" customHeight="1" x14ac:dyDescent="0.25"/>
  </sheetData>
  <mergeCells count="3">
    <mergeCell ref="B10:J10"/>
    <mergeCell ref="B56:J56"/>
    <mergeCell ref="B57:J57"/>
  </mergeCells>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15DE-0151-4BDC-B4DB-F8A7448A7946}">
  <dimension ref="A1:K108"/>
  <sheetViews>
    <sheetView zoomScaleNormal="100" workbookViewId="0">
      <selection activeCell="B11" sqref="B11"/>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68</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45027</v>
      </c>
      <c r="D16" s="20" t="s">
        <v>13</v>
      </c>
      <c r="E16" s="20"/>
      <c r="F16" s="21" t="s">
        <v>40</v>
      </c>
      <c r="G16" s="21"/>
      <c r="H16" s="21"/>
      <c r="I16" s="22">
        <v>4299.1099999999997</v>
      </c>
      <c r="J16" s="23"/>
      <c r="K16" s="5"/>
    </row>
    <row r="17" spans="1:11" ht="14.25" customHeight="1" x14ac:dyDescent="0.2">
      <c r="A17" s="10"/>
      <c r="B17" s="18"/>
      <c r="C17" s="19">
        <v>45027</v>
      </c>
      <c r="D17" s="20" t="s">
        <v>56</v>
      </c>
      <c r="E17" s="20"/>
      <c r="F17" s="21" t="s">
        <v>57</v>
      </c>
      <c r="G17" s="21"/>
      <c r="H17" s="21"/>
      <c r="I17" s="22">
        <v>4012.5</v>
      </c>
      <c r="J17" s="23"/>
      <c r="K17" s="5"/>
    </row>
    <row r="18" spans="1:11" ht="14.25" customHeight="1" x14ac:dyDescent="0.2">
      <c r="A18" s="10"/>
      <c r="B18" s="18"/>
      <c r="C18" s="19">
        <v>45030</v>
      </c>
      <c r="D18" s="20" t="s">
        <v>4</v>
      </c>
      <c r="E18" s="20"/>
      <c r="F18" s="21" t="s">
        <v>58</v>
      </c>
      <c r="G18" s="21"/>
      <c r="H18" s="21"/>
      <c r="I18" s="22">
        <v>364</v>
      </c>
      <c r="J18" s="23"/>
      <c r="K18" s="5"/>
    </row>
    <row r="19" spans="1:11" ht="14.25" customHeight="1" x14ac:dyDescent="0.2">
      <c r="A19" s="10"/>
      <c r="B19" s="18"/>
      <c r="C19" s="19">
        <v>45030</v>
      </c>
      <c r="D19" s="20" t="s">
        <v>4</v>
      </c>
      <c r="E19" s="20"/>
      <c r="F19" s="21" t="s">
        <v>47</v>
      </c>
      <c r="G19" s="21"/>
      <c r="H19" s="21"/>
      <c r="I19" s="22">
        <v>199</v>
      </c>
      <c r="J19" s="23"/>
      <c r="K19" s="5"/>
    </row>
    <row r="20" spans="1:11" ht="14.25" customHeight="1" x14ac:dyDescent="0.2">
      <c r="A20" s="10"/>
      <c r="B20" s="18"/>
      <c r="C20" s="19">
        <v>45030</v>
      </c>
      <c r="D20" s="20" t="s">
        <v>35</v>
      </c>
      <c r="E20" s="20"/>
      <c r="F20" s="21" t="s">
        <v>59</v>
      </c>
      <c r="G20" s="21"/>
      <c r="H20" s="21"/>
      <c r="I20" s="22">
        <v>7189.7</v>
      </c>
      <c r="J20" s="23"/>
      <c r="K20" s="5"/>
    </row>
    <row r="21" spans="1:11" ht="14.25" customHeight="1" x14ac:dyDescent="0.2">
      <c r="A21" s="10"/>
      <c r="B21" s="18"/>
      <c r="C21" s="19">
        <v>45030</v>
      </c>
      <c r="D21" s="20" t="s">
        <v>9</v>
      </c>
      <c r="E21" s="20"/>
      <c r="F21" s="21" t="s">
        <v>60</v>
      </c>
      <c r="G21" s="21"/>
      <c r="H21" s="21"/>
      <c r="I21" s="22">
        <v>1071.3</v>
      </c>
      <c r="J21" s="23"/>
      <c r="K21" s="5"/>
    </row>
    <row r="22" spans="1:11" ht="14.25" customHeight="1" x14ac:dyDescent="0.2">
      <c r="A22" s="10"/>
      <c r="B22" s="18"/>
      <c r="C22" s="19">
        <v>45033</v>
      </c>
      <c r="D22" s="38" t="s">
        <v>54</v>
      </c>
      <c r="E22" s="20"/>
      <c r="F22" s="21" t="s">
        <v>61</v>
      </c>
      <c r="G22" s="21"/>
      <c r="H22" s="21"/>
      <c r="I22" s="22">
        <v>59549.22</v>
      </c>
      <c r="J22" s="23"/>
      <c r="K22" s="5"/>
    </row>
    <row r="23" spans="1:11" ht="14.25" customHeight="1" x14ac:dyDescent="0.2">
      <c r="A23" s="10"/>
      <c r="B23" s="18"/>
      <c r="C23" s="19">
        <v>45034</v>
      </c>
      <c r="D23" s="38" t="s">
        <v>4</v>
      </c>
      <c r="E23" s="20"/>
      <c r="F23" s="21" t="s">
        <v>63</v>
      </c>
      <c r="G23" s="21"/>
      <c r="H23" s="21"/>
      <c r="I23" s="22">
        <v>55</v>
      </c>
      <c r="J23" s="23"/>
      <c r="K23" s="5"/>
    </row>
    <row r="24" spans="1:11" ht="14.25" customHeight="1" x14ac:dyDescent="0.2">
      <c r="A24" s="10"/>
      <c r="B24" s="18"/>
      <c r="C24" s="19">
        <v>45034</v>
      </c>
      <c r="D24" s="38" t="s">
        <v>11</v>
      </c>
      <c r="E24" s="20"/>
      <c r="F24" s="21" t="s">
        <v>12</v>
      </c>
      <c r="G24" s="21"/>
      <c r="H24" s="21"/>
      <c r="I24" s="22">
        <v>3567</v>
      </c>
      <c r="J24" s="23"/>
      <c r="K24" s="5"/>
    </row>
    <row r="25" spans="1:11" ht="14.25" customHeight="1" x14ac:dyDescent="0.2">
      <c r="A25" s="10"/>
      <c r="B25" s="18"/>
      <c r="C25" s="19">
        <v>45037</v>
      </c>
      <c r="D25" s="38" t="s">
        <v>62</v>
      </c>
      <c r="E25" s="20"/>
      <c r="F25" s="21" t="s">
        <v>64</v>
      </c>
      <c r="G25" s="21"/>
      <c r="H25" s="21"/>
      <c r="I25" s="22">
        <v>39692.61</v>
      </c>
      <c r="J25" s="23"/>
      <c r="K25" s="5"/>
    </row>
    <row r="26" spans="1:11" ht="14.25" customHeight="1" x14ac:dyDescent="0.2">
      <c r="A26" s="10"/>
      <c r="B26" s="18"/>
      <c r="C26" s="19">
        <v>45041</v>
      </c>
      <c r="D26" s="38" t="s">
        <v>65</v>
      </c>
      <c r="E26" s="20"/>
      <c r="F26" s="21" t="s">
        <v>66</v>
      </c>
      <c r="G26" s="21"/>
      <c r="H26" s="21"/>
      <c r="I26" s="22">
        <v>23097</v>
      </c>
      <c r="J26" s="23"/>
      <c r="K26" s="5"/>
    </row>
    <row r="27" spans="1:11" ht="14.25" customHeight="1" x14ac:dyDescent="0.2">
      <c r="A27" s="10"/>
      <c r="B27" s="18"/>
      <c r="C27" s="19">
        <v>45044</v>
      </c>
      <c r="D27" s="38" t="s">
        <v>11</v>
      </c>
      <c r="E27" s="20"/>
      <c r="F27" s="21" t="s">
        <v>12</v>
      </c>
      <c r="G27" s="21"/>
      <c r="H27" s="21"/>
      <c r="I27" s="22">
        <v>2375.3000000000002</v>
      </c>
      <c r="J27" s="23"/>
      <c r="K27" s="5"/>
    </row>
    <row r="28" spans="1:11" ht="14.25" customHeight="1" x14ac:dyDescent="0.2">
      <c r="A28" s="10"/>
      <c r="B28" s="18"/>
      <c r="C28" s="19">
        <v>45044</v>
      </c>
      <c r="D28" s="38" t="s">
        <v>10</v>
      </c>
      <c r="E28" s="20"/>
      <c r="F28" s="38" t="s">
        <v>67</v>
      </c>
      <c r="G28" s="21"/>
      <c r="H28" s="21"/>
      <c r="I28" s="22">
        <v>4500</v>
      </c>
      <c r="J28" s="23"/>
      <c r="K28" s="5"/>
    </row>
    <row r="29" spans="1:11" ht="14.25" customHeight="1" x14ac:dyDescent="0.2">
      <c r="A29" s="10"/>
      <c r="B29" s="18"/>
      <c r="C29" s="19"/>
      <c r="D29" s="20"/>
      <c r="E29" s="20"/>
      <c r="F29" s="21"/>
      <c r="G29" s="21"/>
      <c r="H29" s="21"/>
      <c r="I29" s="22"/>
      <c r="J29" s="23"/>
      <c r="K29" s="5"/>
    </row>
    <row r="30" spans="1:11" ht="14.25" customHeight="1" x14ac:dyDescent="0.2">
      <c r="A30" s="10"/>
      <c r="B30" s="18"/>
      <c r="C30" s="19"/>
      <c r="D30" s="20"/>
      <c r="E30" s="20"/>
      <c r="F30" s="21"/>
      <c r="G30" s="21"/>
      <c r="H30" s="21"/>
      <c r="I30" s="22"/>
      <c r="J30" s="23"/>
      <c r="K30" s="5"/>
    </row>
    <row r="31" spans="1:11" ht="14.25" customHeight="1" x14ac:dyDescent="0.2">
      <c r="A31" s="10"/>
      <c r="B31" s="18"/>
      <c r="C31" s="19"/>
      <c r="D31" s="20"/>
      <c r="E31" s="20"/>
      <c r="F31" s="21"/>
      <c r="G31" s="21"/>
      <c r="H31" s="21"/>
      <c r="I31" s="22"/>
      <c r="J31" s="23"/>
      <c r="K31" s="5"/>
    </row>
    <row r="32" spans="1:11" ht="14.25" customHeight="1" x14ac:dyDescent="0.2">
      <c r="A32" s="10"/>
      <c r="B32" s="18"/>
      <c r="C32" s="19"/>
      <c r="D32" s="20"/>
      <c r="E32" s="20"/>
      <c r="F32" s="21"/>
      <c r="G32" s="21"/>
      <c r="H32" s="21"/>
      <c r="I32" s="22"/>
      <c r="J32" s="23"/>
      <c r="K32" s="5"/>
    </row>
    <row r="33" spans="1:11" ht="14.25" customHeight="1" x14ac:dyDescent="0.2">
      <c r="A33" s="10"/>
      <c r="B33" s="18"/>
      <c r="C33" s="19"/>
      <c r="D33" s="20"/>
      <c r="E33" s="20"/>
      <c r="F33" s="21"/>
      <c r="G33" s="21"/>
      <c r="H33" s="21"/>
      <c r="I33" s="22"/>
      <c r="J33" s="23"/>
      <c r="K33" s="5"/>
    </row>
    <row r="34" spans="1:11" ht="14.25" customHeight="1" x14ac:dyDescent="0.2">
      <c r="A34" s="10"/>
      <c r="B34" s="18"/>
      <c r="C34" s="19"/>
      <c r="D34" s="20"/>
      <c r="E34" s="20"/>
      <c r="F34" s="21"/>
      <c r="G34" s="21"/>
      <c r="H34" s="21"/>
      <c r="I34" s="22"/>
      <c r="J34" s="23"/>
      <c r="K34" s="5"/>
    </row>
    <row r="35" spans="1:11" ht="14.25" customHeight="1" x14ac:dyDescent="0.2">
      <c r="A35" s="10"/>
      <c r="B35" s="18"/>
      <c r="C35" s="19"/>
      <c r="D35" s="20"/>
      <c r="E35" s="20"/>
      <c r="F35" s="21"/>
      <c r="G35" s="21"/>
      <c r="H35" s="21"/>
      <c r="I35" s="22"/>
      <c r="J35" s="23"/>
      <c r="K35" s="5"/>
    </row>
    <row r="36" spans="1:11" ht="14.25" customHeight="1" x14ac:dyDescent="0.2">
      <c r="A36" s="10"/>
      <c r="B36" s="18"/>
      <c r="C36" s="19"/>
      <c r="D36" s="20"/>
      <c r="E36" s="20"/>
      <c r="F36" s="21"/>
      <c r="G36" s="21"/>
      <c r="H36" s="21"/>
      <c r="I36" s="22"/>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25"/>
      <c r="C42" s="26"/>
      <c r="D42" s="27"/>
      <c r="E42" s="27"/>
      <c r="F42" s="27"/>
      <c r="G42" s="27"/>
      <c r="H42" s="27"/>
      <c r="I42" s="28"/>
      <c r="J42" s="29"/>
      <c r="K42" s="5"/>
    </row>
    <row r="43" spans="1:11" ht="14.25" customHeight="1" x14ac:dyDescent="0.2">
      <c r="A43" s="10"/>
      <c r="B43" s="18"/>
      <c r="C43" s="24"/>
      <c r="D43" s="20"/>
      <c r="E43" s="30" t="s">
        <v>6</v>
      </c>
      <c r="F43" s="20"/>
      <c r="G43" s="20"/>
      <c r="H43" s="20"/>
      <c r="I43" s="31">
        <f>SUM(I13:I41)</f>
        <v>149971.74</v>
      </c>
      <c r="J43" s="23"/>
      <c r="K43" s="5"/>
    </row>
    <row r="44" spans="1:11" ht="14.25" customHeight="1" x14ac:dyDescent="0.2">
      <c r="A44" s="10"/>
      <c r="B44" s="32"/>
      <c r="C44" s="33"/>
      <c r="D44" s="33"/>
      <c r="E44" s="34"/>
      <c r="F44" s="34"/>
      <c r="G44" s="34"/>
      <c r="H44" s="34"/>
      <c r="I44" s="35"/>
      <c r="J44" s="36"/>
      <c r="K44" s="5"/>
    </row>
    <row r="45" spans="1:11" ht="14.25" customHeight="1" x14ac:dyDescent="0.2">
      <c r="A45" s="1"/>
      <c r="B45" s="24"/>
      <c r="C45" s="24"/>
      <c r="D45" s="24"/>
      <c r="E45" s="20"/>
      <c r="F45" s="20"/>
      <c r="G45" s="20"/>
      <c r="H45" s="20"/>
      <c r="I45" s="22"/>
      <c r="J45" s="24"/>
      <c r="K45" s="1"/>
    </row>
    <row r="46" spans="1:11" ht="14.25" customHeight="1" x14ac:dyDescent="0.2">
      <c r="A46" s="1"/>
      <c r="B46" s="24"/>
      <c r="C46" s="19"/>
      <c r="D46" s="20"/>
      <c r="E46" s="20"/>
      <c r="F46" s="21"/>
      <c r="G46" s="21"/>
      <c r="H46" s="21"/>
      <c r="I46" s="22"/>
      <c r="J46" s="24"/>
      <c r="K46" s="1"/>
    </row>
    <row r="47" spans="1:11" ht="14.25" customHeight="1" x14ac:dyDescent="0.2">
      <c r="A47" s="1"/>
      <c r="B47" s="24"/>
      <c r="C47" s="19"/>
      <c r="D47" s="20"/>
      <c r="E47" s="20"/>
      <c r="F47" s="21"/>
      <c r="G47" s="21"/>
      <c r="H47" s="21"/>
      <c r="I47" s="22"/>
      <c r="J47" s="24"/>
      <c r="K47" s="1"/>
    </row>
    <row r="48" spans="1:11" ht="14.25" customHeight="1" x14ac:dyDescent="0.2">
      <c r="A48" s="1"/>
      <c r="B48" s="24"/>
      <c r="C48" s="24"/>
      <c r="D48" s="20"/>
      <c r="E48" s="20"/>
      <c r="F48" s="20"/>
      <c r="G48" s="20"/>
      <c r="H48" s="20"/>
      <c r="I48" s="22"/>
      <c r="J48" s="24"/>
      <c r="K48" s="1"/>
    </row>
    <row r="49" spans="1:11" ht="14.25" customHeight="1" x14ac:dyDescent="0.2">
      <c r="A49" s="1"/>
      <c r="B49" s="24"/>
      <c r="C49" s="24"/>
      <c r="D49" s="20"/>
      <c r="E49" s="20"/>
      <c r="F49" s="20"/>
      <c r="G49" s="20"/>
      <c r="H49" s="20"/>
      <c r="I49" s="22"/>
      <c r="J49" s="24"/>
      <c r="K49" s="1"/>
    </row>
    <row r="50" spans="1:11" ht="14.25" customHeight="1" x14ac:dyDescent="0.2">
      <c r="A50" s="1"/>
      <c r="B50" s="24"/>
      <c r="C50" s="24"/>
      <c r="D50" s="20"/>
      <c r="E50" s="30"/>
      <c r="F50" s="20"/>
      <c r="G50" s="20"/>
      <c r="H50" s="20"/>
      <c r="I50" s="37"/>
      <c r="J50" s="24"/>
      <c r="K50" s="1"/>
    </row>
    <row r="51" spans="1:11" ht="14.25" customHeight="1" x14ac:dyDescent="0.2">
      <c r="A51" s="1"/>
      <c r="B51" s="24"/>
      <c r="C51" s="24"/>
      <c r="D51" s="24"/>
      <c r="E51" s="20"/>
      <c r="F51" s="20"/>
      <c r="G51" s="20"/>
      <c r="H51" s="20"/>
      <c r="I51" s="22"/>
      <c r="J51" s="24"/>
      <c r="K51" s="1"/>
    </row>
    <row r="52" spans="1:11" ht="14.25" customHeight="1" x14ac:dyDescent="0.2">
      <c r="A52" s="1"/>
      <c r="B52" s="1"/>
      <c r="C52" s="1"/>
      <c r="D52" s="1"/>
      <c r="E52" s="1"/>
      <c r="F52" s="1"/>
      <c r="G52" s="1"/>
      <c r="H52" s="1"/>
      <c r="I52" s="1"/>
      <c r="J52" s="1"/>
      <c r="K52" s="1"/>
    </row>
    <row r="53" spans="1:11" ht="14.25" customHeight="1" x14ac:dyDescent="0.2">
      <c r="A53" s="1"/>
      <c r="B53" s="1"/>
      <c r="C53" s="1"/>
      <c r="D53" s="1"/>
      <c r="E53" s="1"/>
      <c r="F53" s="1"/>
      <c r="G53" s="1"/>
      <c r="H53" s="1"/>
      <c r="I53" s="1"/>
      <c r="J53" s="1"/>
      <c r="K53" s="1"/>
    </row>
    <row r="54" spans="1:11" ht="14.25" customHeight="1" x14ac:dyDescent="0.2">
      <c r="A54" s="1"/>
      <c r="B54" s="1"/>
      <c r="C54" s="1"/>
      <c r="D54" s="1"/>
      <c r="E54" s="1"/>
      <c r="F54" s="1"/>
      <c r="G54" s="1"/>
      <c r="H54" s="1"/>
      <c r="I54" s="1"/>
      <c r="J54" s="1"/>
      <c r="K54" s="1"/>
    </row>
    <row r="55" spans="1:11" ht="0.75" customHeight="1" x14ac:dyDescent="0.2">
      <c r="A55" s="1"/>
      <c r="B55" s="11"/>
      <c r="C55" s="11"/>
      <c r="D55" s="11"/>
      <c r="E55" s="11"/>
      <c r="F55" s="11"/>
      <c r="G55" s="11"/>
      <c r="H55" s="11"/>
      <c r="I55" s="11"/>
      <c r="J55" s="11"/>
      <c r="K55" s="1"/>
    </row>
    <row r="56" spans="1:11" ht="14.25" customHeight="1" x14ac:dyDescent="0.2">
      <c r="A56" s="1"/>
      <c r="B56" s="42" t="s">
        <v>7</v>
      </c>
      <c r="C56" s="43"/>
      <c r="D56" s="43"/>
      <c r="E56" s="43"/>
      <c r="F56" s="43"/>
      <c r="G56" s="43"/>
      <c r="H56" s="43"/>
      <c r="I56" s="43"/>
      <c r="J56" s="43"/>
      <c r="K56" s="1"/>
    </row>
    <row r="57" spans="1:11" ht="14.25" customHeight="1" x14ac:dyDescent="0.2">
      <c r="A57" s="1"/>
      <c r="B57" s="42" t="s">
        <v>8</v>
      </c>
      <c r="C57" s="43"/>
      <c r="D57" s="43"/>
      <c r="E57" s="43"/>
      <c r="F57" s="43"/>
      <c r="G57" s="43"/>
      <c r="H57" s="43"/>
      <c r="I57" s="43"/>
      <c r="J57" s="43"/>
      <c r="K57" s="1"/>
    </row>
    <row r="58" spans="1:11" ht="14.25" customHeight="1" x14ac:dyDescent="0.2">
      <c r="A58" s="1"/>
      <c r="B58" s="1"/>
      <c r="C58" s="1"/>
      <c r="D58" s="1"/>
      <c r="E58" s="1"/>
      <c r="F58" s="1"/>
      <c r="G58" s="1"/>
      <c r="H58" s="1"/>
      <c r="I58" s="1"/>
      <c r="J58" s="1"/>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14.25" customHeight="1" x14ac:dyDescent="0.2">
      <c r="A62" s="1"/>
      <c r="B62" s="1"/>
      <c r="C62" s="1"/>
      <c r="D62" s="1"/>
      <c r="E62" s="1"/>
      <c r="F62" s="1"/>
      <c r="G62" s="1"/>
      <c r="H62" s="1"/>
      <c r="I62" s="1"/>
      <c r="J62" s="1"/>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5.75" customHeight="1" x14ac:dyDescent="0.25"/>
  </sheetData>
  <mergeCells count="3">
    <mergeCell ref="B10:J10"/>
    <mergeCell ref="B56:J56"/>
    <mergeCell ref="B57:J57"/>
  </mergeCells>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E937-B99B-4B7C-94C3-ADFC5104F315}">
  <dimension ref="A1:K108"/>
  <sheetViews>
    <sheetView topLeftCell="A29" zoomScaleNormal="100" workbookViewId="0">
      <selection activeCell="B11" sqref="B11"/>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80</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45056</v>
      </c>
      <c r="D16" s="20" t="s">
        <v>11</v>
      </c>
      <c r="E16" s="20"/>
      <c r="F16" s="21" t="s">
        <v>12</v>
      </c>
      <c r="G16" s="21"/>
      <c r="H16" s="21"/>
      <c r="I16" s="22">
        <v>2589.98</v>
      </c>
      <c r="J16" s="23"/>
      <c r="K16" s="5"/>
    </row>
    <row r="17" spans="1:11" ht="14.25" customHeight="1" x14ac:dyDescent="0.2">
      <c r="A17" s="10"/>
      <c r="B17" s="18"/>
      <c r="C17" s="19">
        <v>45059</v>
      </c>
      <c r="D17" s="20" t="s">
        <v>13</v>
      </c>
      <c r="E17" s="20"/>
      <c r="F17" s="21" t="s">
        <v>71</v>
      </c>
      <c r="G17" s="21"/>
      <c r="H17" s="21"/>
      <c r="I17" s="22">
        <v>4299.1099999999997</v>
      </c>
      <c r="J17" s="23"/>
      <c r="K17" s="5"/>
    </row>
    <row r="18" spans="1:11" ht="14.25" customHeight="1" x14ac:dyDescent="0.2">
      <c r="A18" s="10"/>
      <c r="B18" s="18"/>
      <c r="C18" s="19">
        <v>45059</v>
      </c>
      <c r="D18" s="20" t="s">
        <v>4</v>
      </c>
      <c r="E18" s="20"/>
      <c r="F18" s="21" t="s">
        <v>72</v>
      </c>
      <c r="G18" s="21"/>
      <c r="H18" s="21"/>
      <c r="I18" s="22">
        <v>364</v>
      </c>
      <c r="J18" s="23"/>
      <c r="K18" s="5"/>
    </row>
    <row r="19" spans="1:11" ht="14.25" customHeight="1" x14ac:dyDescent="0.2">
      <c r="A19" s="10"/>
      <c r="B19" s="18"/>
      <c r="C19" s="19">
        <v>45059</v>
      </c>
      <c r="D19" s="20" t="s">
        <v>4</v>
      </c>
      <c r="E19" s="20"/>
      <c r="F19" s="21" t="s">
        <v>73</v>
      </c>
      <c r="G19" s="21"/>
      <c r="H19" s="21"/>
      <c r="I19" s="22">
        <v>199</v>
      </c>
      <c r="J19" s="23"/>
      <c r="K19" s="5"/>
    </row>
    <row r="20" spans="1:11" ht="14.25" customHeight="1" x14ac:dyDescent="0.2">
      <c r="A20" s="10"/>
      <c r="B20" s="18"/>
      <c r="C20" s="19">
        <v>45061</v>
      </c>
      <c r="D20" s="20" t="s">
        <v>69</v>
      </c>
      <c r="E20" s="20"/>
      <c r="F20" s="21" t="s">
        <v>74</v>
      </c>
      <c r="G20" s="21"/>
      <c r="H20" s="21"/>
      <c r="I20" s="22">
        <v>1000</v>
      </c>
      <c r="J20" s="23"/>
      <c r="K20" s="5"/>
    </row>
    <row r="21" spans="1:11" ht="14.25" customHeight="1" x14ac:dyDescent="0.2">
      <c r="A21" s="10"/>
      <c r="B21" s="18"/>
      <c r="C21" s="19">
        <v>45062</v>
      </c>
      <c r="D21" s="20" t="s">
        <v>4</v>
      </c>
      <c r="E21" s="20"/>
      <c r="F21" s="21" t="s">
        <v>75</v>
      </c>
      <c r="G21" s="21"/>
      <c r="H21" s="21"/>
      <c r="I21" s="22">
        <v>55</v>
      </c>
      <c r="J21" s="23"/>
      <c r="K21" s="5"/>
    </row>
    <row r="22" spans="1:11" ht="14.25" customHeight="1" x14ac:dyDescent="0.2">
      <c r="A22" s="10"/>
      <c r="B22" s="18"/>
      <c r="C22" s="19">
        <v>45062</v>
      </c>
      <c r="D22" s="20" t="s">
        <v>11</v>
      </c>
      <c r="E22" s="20"/>
      <c r="F22" s="21" t="s">
        <v>12</v>
      </c>
      <c r="G22" s="21"/>
      <c r="H22" s="21"/>
      <c r="I22" s="22">
        <v>3027.28</v>
      </c>
      <c r="J22" s="23"/>
      <c r="K22" s="5"/>
    </row>
    <row r="23" spans="1:11" ht="14.25" customHeight="1" x14ac:dyDescent="0.2">
      <c r="A23" s="10"/>
      <c r="B23" s="18"/>
      <c r="C23" s="19">
        <v>45072</v>
      </c>
      <c r="D23" s="20" t="s">
        <v>9</v>
      </c>
      <c r="E23" s="20"/>
      <c r="F23" s="21" t="s">
        <v>76</v>
      </c>
      <c r="G23" s="21"/>
      <c r="H23" s="21"/>
      <c r="I23" s="22">
        <v>1507.98</v>
      </c>
      <c r="J23" s="23"/>
      <c r="K23" s="5"/>
    </row>
    <row r="24" spans="1:11" ht="14.25" customHeight="1" x14ac:dyDescent="0.2">
      <c r="A24" s="10"/>
      <c r="B24" s="18"/>
      <c r="C24" s="19">
        <v>45072</v>
      </c>
      <c r="D24" s="20" t="s">
        <v>10</v>
      </c>
      <c r="E24" s="20"/>
      <c r="F24" s="21" t="s">
        <v>77</v>
      </c>
      <c r="G24" s="21"/>
      <c r="H24" s="21"/>
      <c r="I24" s="22">
        <v>4500</v>
      </c>
      <c r="J24" s="23"/>
      <c r="K24" s="5"/>
    </row>
    <row r="25" spans="1:11" ht="14.25" customHeight="1" x14ac:dyDescent="0.2">
      <c r="A25" s="10"/>
      <c r="B25" s="18"/>
      <c r="C25" s="19">
        <v>45076</v>
      </c>
      <c r="D25" s="20" t="s">
        <v>70</v>
      </c>
      <c r="E25" s="20"/>
      <c r="F25" s="21" t="s">
        <v>78</v>
      </c>
      <c r="G25" s="21"/>
      <c r="H25" s="21"/>
      <c r="I25" s="22">
        <v>10747.77</v>
      </c>
      <c r="J25" s="23"/>
      <c r="K25" s="5"/>
    </row>
    <row r="26" spans="1:11" ht="14.25" customHeight="1" x14ac:dyDescent="0.2">
      <c r="A26" s="10"/>
      <c r="B26" s="18"/>
      <c r="C26" s="19">
        <v>45076</v>
      </c>
      <c r="D26" s="20" t="s">
        <v>11</v>
      </c>
      <c r="E26" s="20"/>
      <c r="F26" s="21" t="s">
        <v>12</v>
      </c>
      <c r="G26" s="21"/>
      <c r="H26" s="21"/>
      <c r="I26" s="22">
        <v>2815.42</v>
      </c>
      <c r="J26" s="23"/>
      <c r="K26" s="5"/>
    </row>
    <row r="27" spans="1:11" ht="14.25" customHeight="1" x14ac:dyDescent="0.2">
      <c r="A27" s="10"/>
      <c r="B27" s="18"/>
      <c r="C27" s="19">
        <v>45076</v>
      </c>
      <c r="D27" s="20" t="s">
        <v>35</v>
      </c>
      <c r="E27" s="20"/>
      <c r="F27" s="21" t="s">
        <v>79</v>
      </c>
      <c r="G27" s="21"/>
      <c r="H27" s="21"/>
      <c r="I27" s="22">
        <f>398.63+7241.25</f>
        <v>7639.88</v>
      </c>
      <c r="J27" s="23"/>
      <c r="K27" s="5"/>
    </row>
    <row r="28" spans="1:11" ht="14.25" customHeight="1" x14ac:dyDescent="0.2">
      <c r="A28" s="10"/>
      <c r="B28" s="18"/>
      <c r="C28" s="19"/>
      <c r="D28" s="38"/>
      <c r="E28" s="20"/>
      <c r="F28" s="38"/>
      <c r="G28" s="21"/>
      <c r="H28" s="21"/>
      <c r="I28" s="22"/>
      <c r="J28" s="23"/>
      <c r="K28" s="5"/>
    </row>
    <row r="29" spans="1:11" ht="14.25" customHeight="1" x14ac:dyDescent="0.2">
      <c r="A29" s="10"/>
      <c r="B29" s="18"/>
      <c r="C29" s="19"/>
      <c r="D29" s="20"/>
      <c r="E29" s="20"/>
      <c r="F29" s="21"/>
      <c r="G29" s="21"/>
      <c r="H29" s="21"/>
      <c r="I29" s="22"/>
      <c r="J29" s="23"/>
      <c r="K29" s="5"/>
    </row>
    <row r="30" spans="1:11" ht="14.25" customHeight="1" x14ac:dyDescent="0.2">
      <c r="A30" s="10"/>
      <c r="B30" s="18"/>
      <c r="C30" s="19"/>
      <c r="D30" s="20"/>
      <c r="E30" s="20"/>
      <c r="F30" s="21"/>
      <c r="G30" s="21"/>
      <c r="H30" s="21"/>
      <c r="I30" s="22"/>
      <c r="J30" s="23"/>
      <c r="K30" s="5"/>
    </row>
    <row r="31" spans="1:11" ht="14.25" customHeight="1" x14ac:dyDescent="0.2">
      <c r="A31" s="10"/>
      <c r="B31" s="18"/>
      <c r="C31" s="19"/>
      <c r="D31" s="20"/>
      <c r="E31" s="20"/>
      <c r="F31" s="21"/>
      <c r="G31" s="21"/>
      <c r="H31" s="21"/>
      <c r="I31" s="22"/>
      <c r="J31" s="23"/>
      <c r="K31" s="5"/>
    </row>
    <row r="32" spans="1:11" ht="14.25" customHeight="1" x14ac:dyDescent="0.2">
      <c r="A32" s="10"/>
      <c r="B32" s="18"/>
      <c r="C32" s="19"/>
      <c r="D32" s="20"/>
      <c r="E32" s="20"/>
      <c r="F32" s="21"/>
      <c r="G32" s="21"/>
      <c r="H32" s="21"/>
      <c r="I32" s="22"/>
      <c r="J32" s="23"/>
      <c r="K32" s="5"/>
    </row>
    <row r="33" spans="1:11" ht="14.25" customHeight="1" x14ac:dyDescent="0.2">
      <c r="A33" s="10"/>
      <c r="B33" s="18"/>
      <c r="C33" s="19"/>
      <c r="D33" s="20"/>
      <c r="E33" s="20"/>
      <c r="F33" s="21"/>
      <c r="G33" s="21"/>
      <c r="H33" s="21"/>
      <c r="I33" s="22"/>
      <c r="J33" s="23"/>
      <c r="K33" s="5"/>
    </row>
    <row r="34" spans="1:11" ht="14.25" customHeight="1" x14ac:dyDescent="0.2">
      <c r="A34" s="10"/>
      <c r="B34" s="18"/>
      <c r="C34" s="19"/>
      <c r="D34" s="20"/>
      <c r="E34" s="20"/>
      <c r="F34" s="21"/>
      <c r="G34" s="21"/>
      <c r="H34" s="21"/>
      <c r="I34" s="22"/>
      <c r="J34" s="23"/>
      <c r="K34" s="5"/>
    </row>
    <row r="35" spans="1:11" ht="14.25" customHeight="1" x14ac:dyDescent="0.2">
      <c r="A35" s="10"/>
      <c r="B35" s="18"/>
      <c r="C35" s="19"/>
      <c r="D35" s="20"/>
      <c r="E35" s="20"/>
      <c r="F35" s="21"/>
      <c r="G35" s="21"/>
      <c r="H35" s="21"/>
      <c r="I35" s="22"/>
      <c r="J35" s="23"/>
      <c r="K35" s="5"/>
    </row>
    <row r="36" spans="1:11" ht="14.25" customHeight="1" x14ac:dyDescent="0.2">
      <c r="A36" s="10"/>
      <c r="B36" s="18"/>
      <c r="C36" s="19"/>
      <c r="D36" s="20"/>
      <c r="E36" s="20"/>
      <c r="F36" s="21"/>
      <c r="G36" s="21"/>
      <c r="H36" s="21"/>
      <c r="I36" s="22"/>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25"/>
      <c r="C42" s="26"/>
      <c r="D42" s="27"/>
      <c r="E42" s="27"/>
      <c r="F42" s="27"/>
      <c r="G42" s="27"/>
      <c r="H42" s="27"/>
      <c r="I42" s="28"/>
      <c r="J42" s="29"/>
      <c r="K42" s="5"/>
    </row>
    <row r="43" spans="1:11" ht="14.25" customHeight="1" x14ac:dyDescent="0.2">
      <c r="A43" s="10"/>
      <c r="B43" s="18"/>
      <c r="C43" s="24"/>
      <c r="D43" s="20"/>
      <c r="E43" s="30" t="s">
        <v>6</v>
      </c>
      <c r="F43" s="20"/>
      <c r="G43" s="20"/>
      <c r="H43" s="20"/>
      <c r="I43" s="31">
        <f>SUM(I13:I41)</f>
        <v>38745.42</v>
      </c>
      <c r="J43" s="23"/>
      <c r="K43" s="5"/>
    </row>
    <row r="44" spans="1:11" ht="14.25" customHeight="1" x14ac:dyDescent="0.2">
      <c r="A44" s="10"/>
      <c r="B44" s="32"/>
      <c r="C44" s="33"/>
      <c r="D44" s="33"/>
      <c r="E44" s="34"/>
      <c r="F44" s="34"/>
      <c r="G44" s="34"/>
      <c r="H44" s="34"/>
      <c r="I44" s="35"/>
      <c r="J44" s="36"/>
      <c r="K44" s="5"/>
    </row>
    <row r="45" spans="1:11" ht="14.25" customHeight="1" x14ac:dyDescent="0.2">
      <c r="A45" s="1"/>
      <c r="B45" s="24"/>
      <c r="C45" s="24"/>
      <c r="D45" s="24"/>
      <c r="E45" s="20"/>
      <c r="F45" s="20"/>
      <c r="G45" s="20"/>
      <c r="H45" s="20"/>
      <c r="I45" s="22"/>
      <c r="J45" s="24"/>
      <c r="K45" s="1"/>
    </row>
    <row r="46" spans="1:11" ht="14.25" customHeight="1" x14ac:dyDescent="0.2">
      <c r="A46" s="1"/>
      <c r="B46" s="24"/>
      <c r="C46" s="19"/>
      <c r="D46" s="20"/>
      <c r="E46" s="20"/>
      <c r="F46" s="21"/>
      <c r="G46" s="21"/>
      <c r="H46" s="21"/>
      <c r="I46" s="22"/>
      <c r="J46" s="24"/>
      <c r="K46" s="1"/>
    </row>
    <row r="47" spans="1:11" ht="14.25" customHeight="1" x14ac:dyDescent="0.2">
      <c r="A47" s="1"/>
      <c r="B47" s="24"/>
      <c r="C47" s="19"/>
      <c r="D47" s="20"/>
      <c r="E47" s="20"/>
      <c r="F47" s="21"/>
      <c r="G47" s="21"/>
      <c r="H47" s="21"/>
      <c r="I47" s="22"/>
      <c r="J47" s="24"/>
      <c r="K47" s="1"/>
    </row>
    <row r="48" spans="1:11" ht="14.25" customHeight="1" x14ac:dyDescent="0.2">
      <c r="A48" s="1"/>
      <c r="B48" s="24"/>
      <c r="C48" s="24"/>
      <c r="D48" s="20"/>
      <c r="E48" s="20"/>
      <c r="F48" s="20"/>
      <c r="G48" s="20"/>
      <c r="H48" s="20"/>
      <c r="I48" s="22"/>
      <c r="J48" s="24"/>
      <c r="K48" s="1"/>
    </row>
    <row r="49" spans="1:11" ht="14.25" customHeight="1" x14ac:dyDescent="0.2">
      <c r="A49" s="1"/>
      <c r="B49" s="24"/>
      <c r="C49" s="24"/>
      <c r="D49" s="20"/>
      <c r="E49" s="20"/>
      <c r="F49" s="20"/>
      <c r="G49" s="20"/>
      <c r="H49" s="20"/>
      <c r="I49" s="22"/>
      <c r="J49" s="24"/>
      <c r="K49" s="1"/>
    </row>
    <row r="50" spans="1:11" ht="14.25" customHeight="1" x14ac:dyDescent="0.2">
      <c r="A50" s="1"/>
      <c r="B50" s="24"/>
      <c r="C50" s="24"/>
      <c r="D50" s="20"/>
      <c r="E50" s="30"/>
      <c r="F50" s="20"/>
      <c r="G50" s="20"/>
      <c r="H50" s="20"/>
      <c r="I50" s="37"/>
      <c r="J50" s="24"/>
      <c r="K50" s="1"/>
    </row>
    <row r="51" spans="1:11" ht="14.25" customHeight="1" x14ac:dyDescent="0.2">
      <c r="A51" s="1"/>
      <c r="B51" s="24"/>
      <c r="C51" s="24"/>
      <c r="D51" s="24"/>
      <c r="E51" s="20"/>
      <c r="F51" s="20"/>
      <c r="G51" s="20"/>
      <c r="H51" s="20"/>
      <c r="I51" s="22"/>
      <c r="J51" s="24"/>
      <c r="K51" s="1"/>
    </row>
    <row r="52" spans="1:11" ht="14.25" customHeight="1" x14ac:dyDescent="0.2">
      <c r="A52" s="1"/>
      <c r="B52" s="1"/>
      <c r="C52" s="1"/>
      <c r="D52" s="1"/>
      <c r="E52" s="1"/>
      <c r="F52" s="1"/>
      <c r="G52" s="1"/>
      <c r="H52" s="1"/>
      <c r="I52" s="1"/>
      <c r="J52" s="1"/>
      <c r="K52" s="1"/>
    </row>
    <row r="53" spans="1:11" ht="14.25" customHeight="1" x14ac:dyDescent="0.2">
      <c r="A53" s="1"/>
      <c r="B53" s="1"/>
      <c r="C53" s="1"/>
      <c r="D53" s="1"/>
      <c r="E53" s="1"/>
      <c r="F53" s="1"/>
      <c r="G53" s="1"/>
      <c r="H53" s="1"/>
      <c r="I53" s="1"/>
      <c r="J53" s="1"/>
      <c r="K53" s="1"/>
    </row>
    <row r="54" spans="1:11" ht="14.25" customHeight="1" x14ac:dyDescent="0.2">
      <c r="A54" s="1"/>
      <c r="B54" s="1"/>
      <c r="C54" s="1"/>
      <c r="D54" s="1"/>
      <c r="E54" s="1"/>
      <c r="F54" s="1"/>
      <c r="G54" s="1"/>
      <c r="H54" s="1"/>
      <c r="I54" s="1"/>
      <c r="J54" s="1"/>
      <c r="K54" s="1"/>
    </row>
    <row r="55" spans="1:11" ht="0.75" customHeight="1" x14ac:dyDescent="0.2">
      <c r="A55" s="1"/>
      <c r="B55" s="11"/>
      <c r="C55" s="11"/>
      <c r="D55" s="11"/>
      <c r="E55" s="11"/>
      <c r="F55" s="11"/>
      <c r="G55" s="11"/>
      <c r="H55" s="11"/>
      <c r="I55" s="11"/>
      <c r="J55" s="11"/>
      <c r="K55" s="1"/>
    </row>
    <row r="56" spans="1:11" ht="14.25" customHeight="1" x14ac:dyDescent="0.2">
      <c r="A56" s="1"/>
      <c r="B56" s="42" t="s">
        <v>7</v>
      </c>
      <c r="C56" s="43"/>
      <c r="D56" s="43"/>
      <c r="E56" s="43"/>
      <c r="F56" s="43"/>
      <c r="G56" s="43"/>
      <c r="H56" s="43"/>
      <c r="I56" s="43"/>
      <c r="J56" s="43"/>
      <c r="K56" s="1"/>
    </row>
    <row r="57" spans="1:11" ht="14.25" customHeight="1" x14ac:dyDescent="0.2">
      <c r="A57" s="1"/>
      <c r="B57" s="42" t="s">
        <v>8</v>
      </c>
      <c r="C57" s="43"/>
      <c r="D57" s="43"/>
      <c r="E57" s="43"/>
      <c r="F57" s="43"/>
      <c r="G57" s="43"/>
      <c r="H57" s="43"/>
      <c r="I57" s="43"/>
      <c r="J57" s="43"/>
      <c r="K57" s="1"/>
    </row>
    <row r="58" spans="1:11" ht="14.25" customHeight="1" x14ac:dyDescent="0.2">
      <c r="A58" s="1"/>
      <c r="B58" s="1"/>
      <c r="C58" s="1"/>
      <c r="D58" s="1"/>
      <c r="E58" s="1"/>
      <c r="F58" s="1"/>
      <c r="G58" s="1"/>
      <c r="H58" s="1"/>
      <c r="I58" s="1"/>
      <c r="J58" s="1"/>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14.25" customHeight="1" x14ac:dyDescent="0.2">
      <c r="A62" s="1"/>
      <c r="B62" s="1"/>
      <c r="C62" s="1"/>
      <c r="D62" s="1"/>
      <c r="E62" s="1"/>
      <c r="F62" s="1"/>
      <c r="G62" s="1"/>
      <c r="H62" s="1"/>
      <c r="I62" s="1"/>
      <c r="J62" s="1"/>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5.75" customHeight="1" x14ac:dyDescent="0.25"/>
  </sheetData>
  <mergeCells count="3">
    <mergeCell ref="B10:J10"/>
    <mergeCell ref="B56:J56"/>
    <mergeCell ref="B57:J57"/>
  </mergeCells>
  <pageMargins left="0.7" right="0.7" top="0.75" bottom="0.75" header="0.3" footer="0.3"/>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CA3C-3DF5-4BB9-9F15-645C85D2C822}">
  <dimension ref="A1:K115"/>
  <sheetViews>
    <sheetView topLeftCell="A35" zoomScaleNormal="100" workbookViewId="0">
      <selection activeCell="E55" sqref="E55:F55"/>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81</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45085</v>
      </c>
      <c r="D16" s="20" t="s">
        <v>13</v>
      </c>
      <c r="E16" s="20"/>
      <c r="F16" s="21" t="s">
        <v>86</v>
      </c>
      <c r="G16" s="21"/>
      <c r="H16" s="21"/>
      <c r="I16" s="22">
        <v>4299.1099999999997</v>
      </c>
      <c r="J16" s="23"/>
      <c r="K16" s="5"/>
    </row>
    <row r="17" spans="1:11" ht="14.25" customHeight="1" x14ac:dyDescent="0.2">
      <c r="A17" s="10"/>
      <c r="B17" s="18"/>
      <c r="C17" s="19">
        <v>45086</v>
      </c>
      <c r="D17" s="20" t="s">
        <v>35</v>
      </c>
      <c r="E17" s="20"/>
      <c r="F17" s="21" t="s">
        <v>98</v>
      </c>
      <c r="G17" s="21"/>
      <c r="H17" s="21"/>
      <c r="I17" s="22">
        <f>1034+23854.2</f>
        <v>24888.2</v>
      </c>
      <c r="J17" s="23"/>
      <c r="K17" s="5"/>
    </row>
    <row r="18" spans="1:11" ht="14.25" customHeight="1" x14ac:dyDescent="0.2">
      <c r="A18" s="10"/>
      <c r="B18" s="18"/>
      <c r="C18" s="19">
        <v>45090</v>
      </c>
      <c r="D18" s="20" t="s">
        <v>4</v>
      </c>
      <c r="E18" s="20"/>
      <c r="F18" s="21" t="s">
        <v>87</v>
      </c>
      <c r="G18" s="21"/>
      <c r="H18" s="21"/>
      <c r="I18" s="22">
        <v>199</v>
      </c>
      <c r="J18" s="23"/>
      <c r="K18" s="5"/>
    </row>
    <row r="19" spans="1:11" ht="14.25" customHeight="1" x14ac:dyDescent="0.2">
      <c r="A19" s="10"/>
      <c r="B19" s="18"/>
      <c r="C19" s="19">
        <v>45090</v>
      </c>
      <c r="D19" s="20" t="s">
        <v>35</v>
      </c>
      <c r="E19" s="20"/>
      <c r="F19" s="21" t="s">
        <v>99</v>
      </c>
      <c r="G19" s="21"/>
      <c r="H19" s="21"/>
      <c r="I19" s="22">
        <f>427.25+8479.27</f>
        <v>8906.52</v>
      </c>
      <c r="J19" s="23"/>
      <c r="K19" s="5"/>
    </row>
    <row r="20" spans="1:11" ht="14.25" customHeight="1" x14ac:dyDescent="0.2">
      <c r="A20" s="10"/>
      <c r="B20" s="18"/>
      <c r="C20" s="19">
        <v>45091</v>
      </c>
      <c r="D20" s="20" t="s">
        <v>11</v>
      </c>
      <c r="E20" s="20"/>
      <c r="F20" s="21" t="s">
        <v>12</v>
      </c>
      <c r="G20" s="21"/>
      <c r="H20" s="21"/>
      <c r="I20" s="22">
        <v>1409.59</v>
      </c>
      <c r="J20" s="23"/>
      <c r="K20" s="5"/>
    </row>
    <row r="21" spans="1:11" ht="14.25" customHeight="1" x14ac:dyDescent="0.2">
      <c r="A21" s="10"/>
      <c r="B21" s="18"/>
      <c r="C21" s="19">
        <v>45091</v>
      </c>
      <c r="D21" s="20" t="s">
        <v>9</v>
      </c>
      <c r="E21" s="20"/>
      <c r="F21" s="21" t="s">
        <v>88</v>
      </c>
      <c r="G21" s="21"/>
      <c r="H21" s="21"/>
      <c r="I21" s="22">
        <v>1507.98</v>
      </c>
      <c r="J21" s="23"/>
      <c r="K21" s="5"/>
    </row>
    <row r="22" spans="1:11" ht="14.25" customHeight="1" x14ac:dyDescent="0.2">
      <c r="A22" s="10"/>
      <c r="B22" s="18"/>
      <c r="C22" s="19">
        <v>45091</v>
      </c>
      <c r="D22" s="20" t="s">
        <v>85</v>
      </c>
      <c r="E22" s="20"/>
      <c r="F22" s="21" t="s">
        <v>100</v>
      </c>
      <c r="G22" s="21"/>
      <c r="H22" s="21"/>
      <c r="I22" s="22">
        <f>5018.04-250.9</f>
        <v>4767.1400000000003</v>
      </c>
      <c r="J22" s="23"/>
      <c r="K22" s="5"/>
    </row>
    <row r="23" spans="1:11" ht="14.25" customHeight="1" x14ac:dyDescent="0.2">
      <c r="A23" s="10"/>
      <c r="B23" s="18"/>
      <c r="C23" s="19">
        <v>45093</v>
      </c>
      <c r="D23" s="20" t="s">
        <v>4</v>
      </c>
      <c r="E23" s="20"/>
      <c r="F23" s="21" t="s">
        <v>89</v>
      </c>
      <c r="G23" s="21"/>
      <c r="H23" s="21"/>
      <c r="I23" s="22">
        <v>55</v>
      </c>
      <c r="J23" s="23"/>
      <c r="K23" s="5"/>
    </row>
    <row r="24" spans="1:11" ht="14.25" customHeight="1" x14ac:dyDescent="0.2">
      <c r="A24" s="10"/>
      <c r="B24" s="18"/>
      <c r="C24" s="19">
        <v>45093</v>
      </c>
      <c r="D24" s="20" t="s">
        <v>82</v>
      </c>
      <c r="E24" s="20"/>
      <c r="F24" s="21" t="s">
        <v>90</v>
      </c>
      <c r="G24" s="21"/>
      <c r="H24" s="21"/>
      <c r="I24" s="22">
        <v>272</v>
      </c>
      <c r="J24" s="23"/>
      <c r="K24" s="5"/>
    </row>
    <row r="25" spans="1:11" ht="14.25" customHeight="1" x14ac:dyDescent="0.2">
      <c r="A25" s="10"/>
      <c r="B25" s="18"/>
      <c r="C25" s="19">
        <v>45097</v>
      </c>
      <c r="D25" s="20" t="s">
        <v>83</v>
      </c>
      <c r="E25" s="20"/>
      <c r="F25" s="21" t="s">
        <v>91</v>
      </c>
      <c r="G25" s="21"/>
      <c r="H25" s="21"/>
      <c r="I25" s="22">
        <v>1000</v>
      </c>
      <c r="J25" s="23"/>
      <c r="K25" s="5"/>
    </row>
    <row r="26" spans="1:11" ht="14.25" customHeight="1" x14ac:dyDescent="0.2">
      <c r="A26" s="10"/>
      <c r="B26" s="18"/>
      <c r="C26" s="19">
        <v>45097</v>
      </c>
      <c r="D26" s="20" t="s">
        <v>35</v>
      </c>
      <c r="E26" s="20"/>
      <c r="F26" s="21" t="s">
        <v>103</v>
      </c>
      <c r="G26" s="21"/>
      <c r="H26" s="21"/>
      <c r="I26" s="22">
        <f>82842.58+4155.22</f>
        <v>86997.8</v>
      </c>
      <c r="J26" s="23"/>
      <c r="K26" s="5"/>
    </row>
    <row r="27" spans="1:11" ht="14.25" customHeight="1" x14ac:dyDescent="0.2">
      <c r="A27" s="10"/>
      <c r="B27" s="18"/>
      <c r="C27" s="19">
        <v>45097</v>
      </c>
      <c r="D27" s="20" t="s">
        <v>101</v>
      </c>
      <c r="E27" s="20"/>
      <c r="F27" s="21" t="s">
        <v>106</v>
      </c>
      <c r="G27" s="21"/>
      <c r="H27" s="21"/>
      <c r="I27" s="22">
        <v>19948.060000000001</v>
      </c>
      <c r="J27" s="23"/>
      <c r="K27" s="5"/>
    </row>
    <row r="28" spans="1:11" ht="14.25" customHeight="1" x14ac:dyDescent="0.2">
      <c r="A28" s="10"/>
      <c r="B28" s="18"/>
      <c r="C28" s="19">
        <v>45097</v>
      </c>
      <c r="D28" s="20" t="s">
        <v>102</v>
      </c>
      <c r="E28" s="20"/>
      <c r="F28" s="21" t="s">
        <v>104</v>
      </c>
      <c r="G28" s="21"/>
      <c r="H28" s="21"/>
      <c r="I28" s="22">
        <v>10750</v>
      </c>
      <c r="J28" s="23"/>
      <c r="K28" s="5"/>
    </row>
    <row r="29" spans="1:11" ht="14.25" customHeight="1" x14ac:dyDescent="0.2">
      <c r="A29" s="10"/>
      <c r="B29" s="18"/>
      <c r="C29" s="19">
        <v>45097</v>
      </c>
      <c r="D29" s="20" t="s">
        <v>35</v>
      </c>
      <c r="E29" s="20"/>
      <c r="F29" s="21" t="s">
        <v>105</v>
      </c>
      <c r="G29" s="21"/>
      <c r="H29" s="21"/>
      <c r="I29" s="22">
        <f>347.61+6487.93</f>
        <v>6835.54</v>
      </c>
      <c r="J29" s="23"/>
      <c r="K29" s="5"/>
    </row>
    <row r="30" spans="1:11" ht="14.25" customHeight="1" x14ac:dyDescent="0.2">
      <c r="A30" s="10"/>
      <c r="B30" s="18"/>
      <c r="C30" s="19">
        <v>45104</v>
      </c>
      <c r="D30" s="20" t="s">
        <v>11</v>
      </c>
      <c r="E30" s="20"/>
      <c r="F30" s="21" t="s">
        <v>12</v>
      </c>
      <c r="G30" s="21"/>
      <c r="H30" s="21"/>
      <c r="I30" s="22">
        <v>4129.75</v>
      </c>
      <c r="J30" s="23"/>
      <c r="K30" s="5"/>
    </row>
    <row r="31" spans="1:11" ht="14.25" customHeight="1" x14ac:dyDescent="0.2">
      <c r="A31" s="10"/>
      <c r="B31" s="18"/>
      <c r="C31" s="19">
        <v>45104</v>
      </c>
      <c r="D31" s="20" t="s">
        <v>84</v>
      </c>
      <c r="E31" s="20"/>
      <c r="F31" s="21" t="s">
        <v>92</v>
      </c>
      <c r="G31" s="21"/>
      <c r="H31" s="21"/>
      <c r="I31" s="22">
        <v>1158.75</v>
      </c>
      <c r="J31" s="23"/>
      <c r="K31" s="5"/>
    </row>
    <row r="32" spans="1:11" ht="14.25" customHeight="1" x14ac:dyDescent="0.2">
      <c r="A32" s="10"/>
      <c r="B32" s="18"/>
      <c r="C32" s="19">
        <v>45104</v>
      </c>
      <c r="D32" s="20" t="s">
        <v>4</v>
      </c>
      <c r="E32" s="20"/>
      <c r="F32" s="21" t="s">
        <v>93</v>
      </c>
      <c r="G32" s="21"/>
      <c r="H32" s="21"/>
      <c r="I32" s="22">
        <v>364</v>
      </c>
      <c r="J32" s="23"/>
      <c r="K32" s="5"/>
    </row>
    <row r="33" spans="1:11" ht="14.25" customHeight="1" x14ac:dyDescent="0.2">
      <c r="A33" s="10"/>
      <c r="B33" s="18"/>
      <c r="C33" s="19">
        <v>45104</v>
      </c>
      <c r="D33" s="20" t="s">
        <v>10</v>
      </c>
      <c r="E33" s="20"/>
      <c r="F33" s="21" t="s">
        <v>94</v>
      </c>
      <c r="G33" s="21"/>
      <c r="H33" s="21"/>
      <c r="I33" s="22">
        <v>4500</v>
      </c>
      <c r="J33" s="23"/>
      <c r="K33" s="5"/>
    </row>
    <row r="34" spans="1:11" ht="14.25" customHeight="1" x14ac:dyDescent="0.2">
      <c r="A34" s="10"/>
      <c r="B34" s="18"/>
      <c r="C34" s="19">
        <v>45104</v>
      </c>
      <c r="D34" s="20" t="s">
        <v>70</v>
      </c>
      <c r="E34" s="20"/>
      <c r="F34" s="21" t="s">
        <v>95</v>
      </c>
      <c r="G34" s="21"/>
      <c r="H34" s="21"/>
      <c r="I34" s="22">
        <v>10747.77</v>
      </c>
      <c r="J34" s="23"/>
      <c r="K34" s="5"/>
    </row>
    <row r="35" spans="1:11" ht="14.25" customHeight="1" x14ac:dyDescent="0.2">
      <c r="A35" s="10"/>
      <c r="B35" s="18"/>
      <c r="C35" s="19">
        <v>45107</v>
      </c>
      <c r="D35" s="20" t="s">
        <v>35</v>
      </c>
      <c r="E35" s="20"/>
      <c r="F35" s="21" t="s">
        <v>96</v>
      </c>
      <c r="G35" s="21"/>
      <c r="H35" s="21"/>
      <c r="I35" s="22">
        <f>5862.97+400.58</f>
        <v>6263.55</v>
      </c>
      <c r="J35" s="23"/>
      <c r="K35" s="5"/>
    </row>
    <row r="36" spans="1:11" ht="14.25" customHeight="1" x14ac:dyDescent="0.2">
      <c r="A36" s="10"/>
      <c r="B36" s="18"/>
      <c r="C36" s="19">
        <v>45107</v>
      </c>
      <c r="D36" s="20" t="s">
        <v>85</v>
      </c>
      <c r="E36" s="20"/>
      <c r="F36" s="21" t="s">
        <v>97</v>
      </c>
      <c r="G36" s="21"/>
      <c r="H36" s="21"/>
      <c r="I36" s="22">
        <v>1597.13</v>
      </c>
      <c r="J36" s="23"/>
      <c r="K36" s="5"/>
    </row>
    <row r="37" spans="1:11" ht="14.25" customHeight="1" x14ac:dyDescent="0.2">
      <c r="A37" s="10"/>
      <c r="B37" s="18"/>
      <c r="C37" s="19">
        <v>45107</v>
      </c>
      <c r="D37" s="38" t="s">
        <v>11</v>
      </c>
      <c r="E37" s="20"/>
      <c r="F37" s="21" t="s">
        <v>12</v>
      </c>
      <c r="G37" s="21"/>
      <c r="H37" s="21"/>
      <c r="I37" s="22">
        <v>3024.51</v>
      </c>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20"/>
      <c r="E44" s="20"/>
      <c r="F44" s="21"/>
      <c r="G44" s="21"/>
      <c r="H44" s="21"/>
      <c r="I44" s="22"/>
      <c r="J44" s="23"/>
      <c r="K44" s="5"/>
    </row>
    <row r="45" spans="1:11" ht="14.25" customHeight="1" x14ac:dyDescent="0.2">
      <c r="A45" s="10"/>
      <c r="B45" s="18"/>
      <c r="C45" s="19"/>
      <c r="D45" s="20"/>
      <c r="E45" s="20"/>
      <c r="F45" s="21"/>
      <c r="G45" s="21"/>
      <c r="H45" s="21"/>
      <c r="I45" s="22"/>
      <c r="J45" s="23"/>
      <c r="K45" s="5"/>
    </row>
    <row r="46" spans="1:11" ht="14.25" customHeight="1" x14ac:dyDescent="0.2">
      <c r="A46" s="10"/>
      <c r="B46" s="18"/>
      <c r="C46" s="19"/>
      <c r="D46" s="20"/>
      <c r="E46" s="20"/>
      <c r="F46" s="21"/>
      <c r="G46" s="21"/>
      <c r="H46" s="21"/>
      <c r="I46" s="22"/>
      <c r="J46" s="23"/>
      <c r="K46" s="5"/>
    </row>
    <row r="47" spans="1:11" ht="14.25" customHeight="1" x14ac:dyDescent="0.2">
      <c r="A47" s="10"/>
      <c r="B47" s="18"/>
      <c r="C47" s="19"/>
      <c r="D47" s="20"/>
      <c r="E47" s="20"/>
      <c r="F47" s="21"/>
      <c r="G47" s="21"/>
      <c r="H47" s="21"/>
      <c r="I47" s="22"/>
      <c r="J47" s="23"/>
      <c r="K47" s="5"/>
    </row>
    <row r="48" spans="1:11" ht="14.25" customHeight="1" x14ac:dyDescent="0.2">
      <c r="A48" s="10"/>
      <c r="B48" s="18"/>
      <c r="C48" s="19"/>
      <c r="D48" s="20"/>
      <c r="E48" s="20"/>
      <c r="F48" s="21"/>
      <c r="G48" s="21"/>
      <c r="H48" s="21"/>
      <c r="I48" s="22"/>
      <c r="J48" s="23"/>
      <c r="K48" s="5"/>
    </row>
    <row r="49" spans="1:11" ht="14.25" customHeight="1" x14ac:dyDescent="0.2">
      <c r="A49" s="10"/>
      <c r="B49" s="25"/>
      <c r="C49" s="26"/>
      <c r="D49" s="27"/>
      <c r="E49" s="27"/>
      <c r="F49" s="27"/>
      <c r="G49" s="27"/>
      <c r="H49" s="27"/>
      <c r="I49" s="28"/>
      <c r="J49" s="29"/>
      <c r="K49" s="5"/>
    </row>
    <row r="50" spans="1:11" ht="14.25" customHeight="1" x14ac:dyDescent="0.2">
      <c r="A50" s="10"/>
      <c r="B50" s="18"/>
      <c r="C50" s="24"/>
      <c r="D50" s="20"/>
      <c r="E50" s="30" t="s">
        <v>6</v>
      </c>
      <c r="F50" s="20"/>
      <c r="G50" s="20"/>
      <c r="H50" s="20"/>
      <c r="I50" s="31">
        <f>SUM(I13:I48)</f>
        <v>203621.4</v>
      </c>
      <c r="J50" s="23"/>
      <c r="K50" s="5"/>
    </row>
    <row r="51" spans="1:11" ht="14.25" customHeight="1" x14ac:dyDescent="0.2">
      <c r="A51" s="10"/>
      <c r="B51" s="32"/>
      <c r="C51" s="33"/>
      <c r="D51" s="33"/>
      <c r="E51" s="34"/>
      <c r="F51" s="34"/>
      <c r="G51" s="34"/>
      <c r="H51" s="34"/>
      <c r="I51" s="35"/>
      <c r="J51" s="36"/>
      <c r="K51" s="5"/>
    </row>
    <row r="52" spans="1:11" ht="14.25" customHeight="1" x14ac:dyDescent="0.2">
      <c r="A52" s="1"/>
      <c r="B52" s="24"/>
      <c r="C52" s="24"/>
      <c r="D52" s="24"/>
      <c r="E52" s="20"/>
      <c r="F52" s="20"/>
      <c r="G52" s="20"/>
      <c r="H52" s="20"/>
      <c r="I52" s="22"/>
      <c r="J52" s="24"/>
      <c r="K52" s="1"/>
    </row>
    <row r="53" spans="1:11" ht="14.25" customHeight="1" x14ac:dyDescent="0.2">
      <c r="A53" s="1"/>
      <c r="B53" s="24"/>
      <c r="C53" s="19"/>
      <c r="D53" s="20"/>
      <c r="E53" s="20"/>
      <c r="F53" s="21"/>
      <c r="G53" s="21"/>
      <c r="H53" s="21"/>
      <c r="I53" s="22"/>
      <c r="J53" s="24"/>
      <c r="K53" s="1"/>
    </row>
    <row r="54" spans="1:11" ht="14.25" customHeight="1" x14ac:dyDescent="0.2">
      <c r="A54" s="1"/>
      <c r="B54" s="24"/>
      <c r="C54" s="19"/>
      <c r="D54" s="20"/>
      <c r="E54" s="20"/>
      <c r="F54" s="21"/>
      <c r="G54" s="21"/>
      <c r="H54" s="21"/>
      <c r="I54" s="22"/>
      <c r="J54" s="24"/>
      <c r="K54" s="1"/>
    </row>
    <row r="55" spans="1:11" ht="14.25" customHeight="1" x14ac:dyDescent="0.2">
      <c r="A55" s="1"/>
      <c r="B55" s="24"/>
      <c r="C55" s="24"/>
      <c r="D55" s="20"/>
      <c r="E55" s="44"/>
      <c r="F55" s="45"/>
      <c r="G55" s="20"/>
      <c r="H55" s="20"/>
      <c r="I55" s="22"/>
      <c r="J55" s="24"/>
      <c r="K55" s="1"/>
    </row>
    <row r="56" spans="1:11" ht="14.25" customHeight="1" x14ac:dyDescent="0.2">
      <c r="A56" s="1"/>
      <c r="B56" s="24"/>
      <c r="C56" s="24"/>
      <c r="D56" s="20"/>
      <c r="E56" s="20"/>
      <c r="F56" s="20"/>
      <c r="G56" s="20"/>
      <c r="H56" s="20"/>
      <c r="I56" s="22"/>
      <c r="J56" s="24"/>
      <c r="K56" s="1"/>
    </row>
    <row r="57" spans="1:11" ht="14.25" customHeight="1" x14ac:dyDescent="0.2">
      <c r="A57" s="1"/>
      <c r="B57" s="24"/>
      <c r="C57" s="24"/>
      <c r="D57" s="20"/>
      <c r="E57" s="30"/>
      <c r="F57" s="20"/>
      <c r="G57" s="20"/>
      <c r="H57" s="20"/>
      <c r="I57" s="37"/>
      <c r="J57" s="24"/>
      <c r="K57" s="1"/>
    </row>
    <row r="58" spans="1:11" ht="14.25" customHeight="1" x14ac:dyDescent="0.2">
      <c r="A58" s="1"/>
      <c r="B58" s="24"/>
      <c r="C58" s="24"/>
      <c r="D58" s="24"/>
      <c r="E58" s="20"/>
      <c r="F58" s="20"/>
      <c r="G58" s="20"/>
      <c r="H58" s="20"/>
      <c r="I58" s="22"/>
      <c r="J58" s="24"/>
      <c r="K58" s="1"/>
    </row>
    <row r="59" spans="1:11" ht="14.25" customHeight="1" x14ac:dyDescent="0.2">
      <c r="A59" s="1"/>
      <c r="B59" s="1"/>
      <c r="C59" s="1"/>
      <c r="D59" s="1"/>
      <c r="E59" s="1"/>
      <c r="F59" s="1"/>
      <c r="G59" s="1"/>
      <c r="H59" s="1"/>
      <c r="I59" s="1"/>
      <c r="J59" s="1"/>
      <c r="K59" s="1"/>
    </row>
    <row r="60" spans="1:11" ht="14.25" customHeight="1" x14ac:dyDescent="0.2">
      <c r="A60" s="1"/>
      <c r="B60" s="1"/>
      <c r="C60" s="1"/>
      <c r="D60" s="1"/>
      <c r="E60" s="1"/>
      <c r="F60" s="1"/>
      <c r="G60" s="1"/>
      <c r="H60" s="1"/>
      <c r="I60" s="1"/>
      <c r="J60" s="1"/>
      <c r="K60" s="1"/>
    </row>
    <row r="61" spans="1:11" ht="14.25" customHeight="1" x14ac:dyDescent="0.2">
      <c r="A61" s="1"/>
      <c r="B61" s="1"/>
      <c r="C61" s="1"/>
      <c r="D61" s="1"/>
      <c r="E61" s="1"/>
      <c r="F61" s="1"/>
      <c r="G61" s="1"/>
      <c r="H61" s="1"/>
      <c r="I61" s="1"/>
      <c r="J61" s="1"/>
      <c r="K61" s="1"/>
    </row>
    <row r="62" spans="1:11" ht="0.75" customHeight="1" x14ac:dyDescent="0.2">
      <c r="A62" s="1"/>
      <c r="B62" s="11"/>
      <c r="C62" s="11"/>
      <c r="D62" s="11"/>
      <c r="E62" s="11"/>
      <c r="F62" s="11"/>
      <c r="G62" s="11"/>
      <c r="H62" s="11"/>
      <c r="I62" s="11"/>
      <c r="J62" s="11"/>
      <c r="K62" s="1"/>
    </row>
    <row r="63" spans="1:11" ht="14.25" customHeight="1" x14ac:dyDescent="0.2">
      <c r="A63" s="1"/>
      <c r="B63" s="42" t="s">
        <v>7</v>
      </c>
      <c r="C63" s="43"/>
      <c r="D63" s="43"/>
      <c r="E63" s="43"/>
      <c r="F63" s="43"/>
      <c r="G63" s="43"/>
      <c r="H63" s="43"/>
      <c r="I63" s="43"/>
      <c r="J63" s="43"/>
      <c r="K63" s="1"/>
    </row>
    <row r="64" spans="1:11" ht="14.25" customHeight="1" x14ac:dyDescent="0.2">
      <c r="A64" s="1"/>
      <c r="B64" s="42" t="s">
        <v>8</v>
      </c>
      <c r="C64" s="43"/>
      <c r="D64" s="43"/>
      <c r="E64" s="43"/>
      <c r="F64" s="43"/>
      <c r="G64" s="43"/>
      <c r="H64" s="43"/>
      <c r="I64" s="43"/>
      <c r="J64" s="43"/>
      <c r="K64" s="1"/>
    </row>
    <row r="65" spans="1:11" ht="14.25" customHeight="1" x14ac:dyDescent="0.2">
      <c r="A65" s="1"/>
      <c r="B65" s="1"/>
      <c r="C65" s="1"/>
      <c r="D65" s="1"/>
      <c r="E65" s="1"/>
      <c r="F65" s="1"/>
      <c r="G65" s="1"/>
      <c r="H65" s="1"/>
      <c r="I65" s="1"/>
      <c r="J65" s="1"/>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5.75" customHeight="1" x14ac:dyDescent="0.25"/>
  </sheetData>
  <mergeCells count="4">
    <mergeCell ref="E55:F55"/>
    <mergeCell ref="B10:J10"/>
    <mergeCell ref="B63:J63"/>
    <mergeCell ref="B64:J64"/>
  </mergeCells>
  <pageMargins left="0.7" right="0.7" top="0.75" bottom="0.75" header="0.3" footer="0.3"/>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A4FD9-487C-4CE1-BDCA-912247B4AC10}">
  <dimension ref="A1:K119"/>
  <sheetViews>
    <sheetView topLeftCell="A35" zoomScaleNormal="100" workbookViewId="0">
      <selection activeCell="E59" sqref="E59:F59"/>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107</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45112</v>
      </c>
      <c r="D16" s="20" t="s">
        <v>13</v>
      </c>
      <c r="E16" s="20"/>
      <c r="F16" s="21" t="s">
        <v>112</v>
      </c>
      <c r="G16" s="21"/>
      <c r="H16" s="21"/>
      <c r="I16" s="22">
        <v>4299.1099999999997</v>
      </c>
      <c r="J16" s="23"/>
      <c r="K16" s="5"/>
    </row>
    <row r="17" spans="1:11" ht="14.25" customHeight="1" x14ac:dyDescent="0.2">
      <c r="A17" s="10"/>
      <c r="B17" s="18"/>
      <c r="C17" s="19">
        <v>45112</v>
      </c>
      <c r="D17" s="20" t="s">
        <v>11</v>
      </c>
      <c r="E17" s="20"/>
      <c r="F17" s="21" t="s">
        <v>12</v>
      </c>
      <c r="G17" s="21"/>
      <c r="H17" s="21"/>
      <c r="I17" s="22">
        <v>2068.92</v>
      </c>
      <c r="J17" s="23"/>
      <c r="K17" s="5"/>
    </row>
    <row r="18" spans="1:11" ht="14.25" customHeight="1" x14ac:dyDescent="0.2">
      <c r="A18" s="10"/>
      <c r="B18" s="18"/>
      <c r="C18" s="19">
        <v>45118</v>
      </c>
      <c r="D18" s="20" t="s">
        <v>4</v>
      </c>
      <c r="E18" s="20"/>
      <c r="F18" s="21" t="s">
        <v>113</v>
      </c>
      <c r="G18" s="21"/>
      <c r="H18" s="21"/>
      <c r="I18" s="22">
        <v>364</v>
      </c>
      <c r="J18" s="23"/>
      <c r="K18" s="5"/>
    </row>
    <row r="19" spans="1:11" ht="14.25" customHeight="1" x14ac:dyDescent="0.2">
      <c r="A19" s="10"/>
      <c r="B19" s="18"/>
      <c r="C19" s="19">
        <v>45118</v>
      </c>
      <c r="D19" s="20" t="s">
        <v>4</v>
      </c>
      <c r="E19" s="20"/>
      <c r="F19" s="21" t="s">
        <v>114</v>
      </c>
      <c r="G19" s="21"/>
      <c r="H19" s="21"/>
      <c r="I19" s="22">
        <v>199</v>
      </c>
      <c r="J19" s="23"/>
      <c r="K19" s="5"/>
    </row>
    <row r="20" spans="1:11" ht="14.25" customHeight="1" x14ac:dyDescent="0.2">
      <c r="A20" s="10"/>
      <c r="B20" s="18"/>
      <c r="C20" s="19">
        <v>45118</v>
      </c>
      <c r="D20" s="20" t="s">
        <v>9</v>
      </c>
      <c r="E20" s="20"/>
      <c r="F20" s="21" t="s">
        <v>115</v>
      </c>
      <c r="G20" s="21"/>
      <c r="H20" s="21"/>
      <c r="I20" s="22">
        <v>1349.52</v>
      </c>
      <c r="J20" s="23"/>
      <c r="K20" s="5"/>
    </row>
    <row r="21" spans="1:11" ht="14.25" customHeight="1" x14ac:dyDescent="0.2">
      <c r="A21" s="10"/>
      <c r="B21" s="18"/>
      <c r="C21" s="19">
        <v>45119</v>
      </c>
      <c r="D21" s="20" t="s">
        <v>109</v>
      </c>
      <c r="E21" s="20"/>
      <c r="F21" s="21" t="s">
        <v>116</v>
      </c>
      <c r="G21" s="21"/>
      <c r="H21" s="21"/>
      <c r="I21" s="22">
        <v>3059.4</v>
      </c>
      <c r="J21" s="23"/>
      <c r="K21" s="5"/>
    </row>
    <row r="22" spans="1:11" ht="14.25" customHeight="1" x14ac:dyDescent="0.2">
      <c r="A22" s="10"/>
      <c r="B22" s="18"/>
      <c r="C22" s="19">
        <v>45121</v>
      </c>
      <c r="D22" s="20" t="s">
        <v>4</v>
      </c>
      <c r="E22" s="20"/>
      <c r="F22" s="21" t="s">
        <v>117</v>
      </c>
      <c r="G22" s="21"/>
      <c r="H22" s="21"/>
      <c r="I22" s="22">
        <v>59.2</v>
      </c>
      <c r="J22" s="23"/>
      <c r="K22" s="5"/>
    </row>
    <row r="23" spans="1:11" ht="14.25" customHeight="1" x14ac:dyDescent="0.2">
      <c r="A23" s="10"/>
      <c r="B23" s="18"/>
      <c r="C23" s="19">
        <v>45121</v>
      </c>
      <c r="D23" s="20" t="s">
        <v>35</v>
      </c>
      <c r="E23" s="20"/>
      <c r="F23" s="21" t="s">
        <v>128</v>
      </c>
      <c r="G23" s="21"/>
      <c r="H23" s="21"/>
      <c r="I23" s="22">
        <f>7502.97+1011.19</f>
        <v>8514.16</v>
      </c>
      <c r="J23" s="23"/>
      <c r="K23" s="5"/>
    </row>
    <row r="24" spans="1:11" ht="14.25" customHeight="1" x14ac:dyDescent="0.2">
      <c r="A24" s="10"/>
      <c r="B24" s="18"/>
      <c r="C24" s="19">
        <v>45125</v>
      </c>
      <c r="D24" s="20" t="s">
        <v>54</v>
      </c>
      <c r="E24" s="20"/>
      <c r="F24" s="21" t="s">
        <v>129</v>
      </c>
      <c r="G24" s="21"/>
      <c r="H24" s="21"/>
      <c r="I24" s="22">
        <v>59871.45</v>
      </c>
      <c r="J24" s="23"/>
      <c r="K24" s="5"/>
    </row>
    <row r="25" spans="1:11" ht="14.25" customHeight="1" x14ac:dyDescent="0.2">
      <c r="A25" s="10"/>
      <c r="B25" s="18"/>
      <c r="C25" s="19">
        <v>45126</v>
      </c>
      <c r="D25" s="20" t="s">
        <v>110</v>
      </c>
      <c r="E25" s="20"/>
      <c r="F25" s="21" t="s">
        <v>118</v>
      </c>
      <c r="G25" s="21"/>
      <c r="H25" s="21"/>
      <c r="I25" s="22">
        <v>2925</v>
      </c>
      <c r="J25" s="23"/>
      <c r="K25" s="5"/>
    </row>
    <row r="26" spans="1:11" ht="14.25" customHeight="1" x14ac:dyDescent="0.2">
      <c r="A26" s="10"/>
      <c r="B26" s="18"/>
      <c r="C26" s="19" t="s">
        <v>108</v>
      </c>
      <c r="D26" s="20" t="s">
        <v>111</v>
      </c>
      <c r="E26" s="20"/>
      <c r="F26" s="21" t="s">
        <v>119</v>
      </c>
      <c r="G26" s="21"/>
      <c r="H26" s="21"/>
      <c r="I26" s="22">
        <v>5500</v>
      </c>
      <c r="J26" s="23"/>
      <c r="K26" s="5"/>
    </row>
    <row r="27" spans="1:11" ht="14.25" customHeight="1" x14ac:dyDescent="0.2">
      <c r="A27" s="10"/>
      <c r="B27" s="18"/>
      <c r="C27" s="19">
        <v>45128</v>
      </c>
      <c r="D27" s="20" t="s">
        <v>11</v>
      </c>
      <c r="E27" s="20"/>
      <c r="F27" s="21" t="s">
        <v>12</v>
      </c>
      <c r="G27" s="21"/>
      <c r="H27" s="21"/>
      <c r="I27" s="22">
        <v>3739.38</v>
      </c>
      <c r="J27" s="23"/>
      <c r="K27" s="5"/>
    </row>
    <row r="28" spans="1:11" ht="14.25" customHeight="1" x14ac:dyDescent="0.2">
      <c r="A28" s="10"/>
      <c r="B28" s="18"/>
      <c r="C28" s="19">
        <v>45132</v>
      </c>
      <c r="D28" s="20" t="s">
        <v>70</v>
      </c>
      <c r="E28" s="20"/>
      <c r="F28" s="21" t="s">
        <v>120</v>
      </c>
      <c r="G28" s="21"/>
      <c r="H28" s="21"/>
      <c r="I28" s="22">
        <f>10770-480.8</f>
        <v>10289.200000000001</v>
      </c>
      <c r="J28" s="23"/>
      <c r="K28" s="5"/>
    </row>
    <row r="29" spans="1:11" ht="14.25" customHeight="1" x14ac:dyDescent="0.2">
      <c r="A29" s="10"/>
      <c r="B29" s="18"/>
      <c r="C29" s="19">
        <v>45132</v>
      </c>
      <c r="D29" s="20" t="s">
        <v>70</v>
      </c>
      <c r="E29" s="20"/>
      <c r="F29" s="21" t="s">
        <v>121</v>
      </c>
      <c r="G29" s="21"/>
      <c r="H29" s="21"/>
      <c r="I29" s="22">
        <v>10747.77</v>
      </c>
      <c r="J29" s="23"/>
      <c r="K29" s="5"/>
    </row>
    <row r="30" spans="1:11" ht="14.25" customHeight="1" x14ac:dyDescent="0.2">
      <c r="A30" s="10"/>
      <c r="B30" s="18"/>
      <c r="C30" s="19">
        <v>45132</v>
      </c>
      <c r="D30" s="20" t="s">
        <v>10</v>
      </c>
      <c r="E30" s="20"/>
      <c r="F30" s="21" t="s">
        <v>122</v>
      </c>
      <c r="G30" s="21"/>
      <c r="H30" s="21"/>
      <c r="I30" s="22">
        <v>4500</v>
      </c>
      <c r="J30" s="23"/>
      <c r="K30" s="5"/>
    </row>
    <row r="31" spans="1:11" ht="14.25" customHeight="1" x14ac:dyDescent="0.2">
      <c r="A31" s="10"/>
      <c r="B31" s="18"/>
      <c r="C31" s="19">
        <v>45136</v>
      </c>
      <c r="D31" s="20" t="s">
        <v>35</v>
      </c>
      <c r="E31" s="20"/>
      <c r="F31" s="21" t="s">
        <v>123</v>
      </c>
      <c r="G31" s="21"/>
      <c r="H31" s="21"/>
      <c r="I31" s="22">
        <f>20308.08+978.83</f>
        <v>21286.910000000003</v>
      </c>
      <c r="J31" s="23"/>
      <c r="K31" s="5"/>
    </row>
    <row r="32" spans="1:11" ht="14.25" customHeight="1" x14ac:dyDescent="0.2">
      <c r="A32" s="10"/>
      <c r="B32" s="18"/>
      <c r="C32" s="19">
        <v>45136</v>
      </c>
      <c r="D32" s="20" t="s">
        <v>124</v>
      </c>
      <c r="E32" s="20"/>
      <c r="F32" s="21" t="s">
        <v>125</v>
      </c>
      <c r="G32" s="21"/>
      <c r="H32" s="21"/>
      <c r="I32" s="39">
        <v>9516.19</v>
      </c>
      <c r="J32" s="23"/>
      <c r="K32" s="5"/>
    </row>
    <row r="33" spans="1:11" ht="14.25" customHeight="1" x14ac:dyDescent="0.2">
      <c r="A33" s="10"/>
      <c r="B33" s="18"/>
      <c r="C33" s="19">
        <v>45136</v>
      </c>
      <c r="D33" s="20" t="s">
        <v>124</v>
      </c>
      <c r="E33" s="20"/>
      <c r="F33" s="21" t="s">
        <v>126</v>
      </c>
      <c r="G33" s="21"/>
      <c r="H33" s="21"/>
      <c r="I33" s="39">
        <v>15700</v>
      </c>
      <c r="J33" s="23"/>
      <c r="K33" s="5"/>
    </row>
    <row r="34" spans="1:11" ht="14.25" customHeight="1" x14ac:dyDescent="0.2">
      <c r="A34" s="10"/>
      <c r="B34" s="18"/>
      <c r="C34" s="19">
        <v>45136</v>
      </c>
      <c r="D34" s="20" t="s">
        <v>124</v>
      </c>
      <c r="E34" s="20"/>
      <c r="F34" s="21" t="s">
        <v>127</v>
      </c>
      <c r="G34" s="21"/>
      <c r="H34" s="21"/>
      <c r="I34" s="39">
        <v>14288.27</v>
      </c>
      <c r="J34" s="23"/>
      <c r="K34" s="5"/>
    </row>
    <row r="35" spans="1:11" ht="14.25" customHeight="1" x14ac:dyDescent="0.2">
      <c r="A35" s="10"/>
      <c r="B35" s="18"/>
      <c r="C35" s="19">
        <v>45138</v>
      </c>
      <c r="D35" s="20" t="s">
        <v>11</v>
      </c>
      <c r="E35" s="20"/>
      <c r="F35" s="21" t="s">
        <v>12</v>
      </c>
      <c r="G35" s="21"/>
      <c r="H35" s="21"/>
      <c r="I35" s="22">
        <v>6895.34</v>
      </c>
      <c r="J35" s="23"/>
      <c r="K35" s="5"/>
    </row>
    <row r="36" spans="1:11" ht="14.25" customHeight="1" x14ac:dyDescent="0.2">
      <c r="A36" s="10"/>
      <c r="B36" s="18"/>
      <c r="C36" s="19">
        <v>45138</v>
      </c>
      <c r="D36" s="20" t="s">
        <v>11</v>
      </c>
      <c r="E36" s="20"/>
      <c r="F36" s="21" t="s">
        <v>12</v>
      </c>
      <c r="G36" s="21"/>
      <c r="H36" s="21"/>
      <c r="I36" s="22">
        <v>472.95</v>
      </c>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38"/>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20"/>
      <c r="E44" s="20"/>
      <c r="F44" s="21"/>
      <c r="G44" s="21"/>
      <c r="H44" s="21"/>
      <c r="I44" s="22"/>
      <c r="J44" s="23"/>
      <c r="K44" s="5"/>
    </row>
    <row r="45" spans="1:11" ht="14.25" customHeight="1" x14ac:dyDescent="0.2">
      <c r="A45" s="10"/>
      <c r="B45" s="18"/>
      <c r="C45" s="19"/>
      <c r="D45" s="20"/>
      <c r="E45" s="20"/>
      <c r="F45" s="21"/>
      <c r="G45" s="21"/>
      <c r="H45" s="21"/>
      <c r="I45" s="22"/>
      <c r="J45" s="23"/>
      <c r="K45" s="5"/>
    </row>
    <row r="46" spans="1:11" ht="14.25" customHeight="1" x14ac:dyDescent="0.2">
      <c r="A46" s="10"/>
      <c r="B46" s="18"/>
      <c r="C46" s="19"/>
      <c r="D46" s="20"/>
      <c r="E46" s="20"/>
      <c r="F46" s="21"/>
      <c r="G46" s="21"/>
      <c r="H46" s="21"/>
      <c r="I46" s="22"/>
      <c r="J46" s="23"/>
      <c r="K46" s="5"/>
    </row>
    <row r="47" spans="1:11" ht="14.25" customHeight="1" x14ac:dyDescent="0.2">
      <c r="A47" s="10"/>
      <c r="B47" s="18"/>
      <c r="C47" s="19"/>
      <c r="D47" s="20"/>
      <c r="E47" s="20"/>
      <c r="F47" s="21"/>
      <c r="G47" s="21"/>
      <c r="H47" s="21"/>
      <c r="I47" s="22"/>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20"/>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25"/>
      <c r="C53" s="26"/>
      <c r="D53" s="27"/>
      <c r="E53" s="27"/>
      <c r="F53" s="27"/>
      <c r="G53" s="27"/>
      <c r="H53" s="27"/>
      <c r="I53" s="28"/>
      <c r="J53" s="29"/>
      <c r="K53" s="5"/>
    </row>
    <row r="54" spans="1:11" ht="14.25" customHeight="1" x14ac:dyDescent="0.2">
      <c r="A54" s="10"/>
      <c r="B54" s="18"/>
      <c r="C54" s="24"/>
      <c r="D54" s="20"/>
      <c r="E54" s="30" t="s">
        <v>6</v>
      </c>
      <c r="F54" s="20"/>
      <c r="G54" s="20"/>
      <c r="H54" s="20"/>
      <c r="I54" s="31">
        <f>SUM(I13:I52)</f>
        <v>185645.77000000002</v>
      </c>
      <c r="J54" s="23"/>
      <c r="K54" s="5"/>
    </row>
    <row r="55" spans="1:11" ht="14.25" customHeight="1" x14ac:dyDescent="0.2">
      <c r="A55" s="10"/>
      <c r="B55" s="32"/>
      <c r="C55" s="33"/>
      <c r="D55" s="33"/>
      <c r="E55" s="34"/>
      <c r="F55" s="34"/>
      <c r="G55" s="34"/>
      <c r="H55" s="34"/>
      <c r="I55" s="35"/>
      <c r="J55" s="36"/>
      <c r="K55" s="5"/>
    </row>
    <row r="56" spans="1:11" ht="14.25" customHeight="1" x14ac:dyDescent="0.2">
      <c r="A56" s="1"/>
      <c r="B56" s="24"/>
      <c r="C56" s="24"/>
      <c r="D56" s="24"/>
      <c r="E56" s="20"/>
      <c r="F56" s="20"/>
      <c r="G56" s="20"/>
      <c r="H56" s="20"/>
      <c r="I56" s="22"/>
      <c r="J56" s="24"/>
      <c r="K56" s="1"/>
    </row>
    <row r="57" spans="1:11" ht="14.25" customHeight="1" x14ac:dyDescent="0.2">
      <c r="A57" s="1"/>
      <c r="B57" s="24"/>
      <c r="C57" s="19"/>
      <c r="D57" s="20"/>
      <c r="E57" s="20"/>
      <c r="F57" s="21"/>
      <c r="G57" s="21"/>
      <c r="H57" s="21"/>
      <c r="I57" s="22"/>
      <c r="J57" s="24"/>
      <c r="K57" s="1"/>
    </row>
    <row r="58" spans="1:11" ht="14.25" customHeight="1" x14ac:dyDescent="0.2">
      <c r="A58" s="1"/>
      <c r="B58" s="24"/>
      <c r="C58" s="19"/>
      <c r="D58" s="20"/>
      <c r="E58" s="20"/>
      <c r="F58" s="21"/>
      <c r="G58" s="21"/>
      <c r="H58" s="21"/>
      <c r="I58" s="22"/>
      <c r="J58" s="24"/>
      <c r="K58" s="1"/>
    </row>
    <row r="59" spans="1:11" ht="14.25" customHeight="1" x14ac:dyDescent="0.2">
      <c r="A59" s="1"/>
      <c r="B59" s="24"/>
      <c r="C59" s="24"/>
      <c r="D59" s="20"/>
      <c r="E59" s="44"/>
      <c r="F59" s="45"/>
      <c r="G59" s="20"/>
      <c r="H59" s="20"/>
      <c r="I59" s="22"/>
      <c r="J59" s="24"/>
      <c r="K59" s="1"/>
    </row>
    <row r="60" spans="1:11" ht="14.25" customHeight="1" x14ac:dyDescent="0.2">
      <c r="A60" s="1"/>
      <c r="B60" s="24"/>
      <c r="C60" s="24"/>
      <c r="D60" s="20"/>
      <c r="E60" s="20"/>
      <c r="F60" s="20"/>
      <c r="G60" s="20"/>
      <c r="H60" s="20"/>
      <c r="I60" s="22"/>
      <c r="J60" s="24"/>
      <c r="K60" s="1"/>
    </row>
    <row r="61" spans="1:11" ht="14.25" customHeight="1" x14ac:dyDescent="0.2">
      <c r="A61" s="1"/>
      <c r="B61" s="24"/>
      <c r="C61" s="24"/>
      <c r="D61" s="20"/>
      <c r="E61" s="30"/>
      <c r="F61" s="20"/>
      <c r="G61" s="20"/>
      <c r="H61" s="20"/>
      <c r="I61" s="37"/>
      <c r="J61" s="24"/>
      <c r="K61" s="1"/>
    </row>
    <row r="62" spans="1:11" ht="14.25" customHeight="1" x14ac:dyDescent="0.2">
      <c r="A62" s="1"/>
      <c r="B62" s="24"/>
      <c r="C62" s="24"/>
      <c r="D62" s="24"/>
      <c r="E62" s="20"/>
      <c r="F62" s="20"/>
      <c r="G62" s="20"/>
      <c r="H62" s="20"/>
      <c r="I62" s="22"/>
      <c r="J62" s="24"/>
      <c r="K62" s="1"/>
    </row>
    <row r="63" spans="1:11" ht="14.25" customHeight="1" x14ac:dyDescent="0.2">
      <c r="A63" s="1"/>
      <c r="B63" s="1"/>
      <c r="C63" s="1"/>
      <c r="D63" s="1"/>
      <c r="E63" s="1"/>
      <c r="F63" s="1"/>
      <c r="G63" s="1"/>
      <c r="H63" s="1"/>
      <c r="I63" s="1"/>
      <c r="J63" s="1"/>
      <c r="K63" s="1"/>
    </row>
    <row r="64" spans="1:11" ht="14.25" customHeight="1" x14ac:dyDescent="0.2">
      <c r="A64" s="1"/>
      <c r="B64" s="1"/>
      <c r="C64" s="1"/>
      <c r="D64" s="1"/>
      <c r="E64" s="1"/>
      <c r="F64" s="1"/>
      <c r="G64" s="1"/>
      <c r="H64" s="1"/>
      <c r="I64" s="1"/>
      <c r="J64" s="1"/>
      <c r="K64" s="1"/>
    </row>
    <row r="65" spans="1:11" ht="14.25" customHeight="1" x14ac:dyDescent="0.2">
      <c r="A65" s="1"/>
      <c r="B65" s="1"/>
      <c r="C65" s="1"/>
      <c r="D65" s="1"/>
      <c r="E65" s="1"/>
      <c r="F65" s="1"/>
      <c r="G65" s="1"/>
      <c r="H65" s="1"/>
      <c r="I65" s="1"/>
      <c r="J65" s="1"/>
      <c r="K65" s="1"/>
    </row>
    <row r="66" spans="1:11" ht="0.75" customHeight="1" x14ac:dyDescent="0.2">
      <c r="A66" s="1"/>
      <c r="B66" s="11"/>
      <c r="C66" s="11"/>
      <c r="D66" s="11"/>
      <c r="E66" s="11"/>
      <c r="F66" s="11"/>
      <c r="G66" s="11"/>
      <c r="H66" s="11"/>
      <c r="I66" s="11"/>
      <c r="J66" s="11"/>
      <c r="K66" s="1"/>
    </row>
    <row r="67" spans="1:11" ht="14.25" customHeight="1" x14ac:dyDescent="0.2">
      <c r="A67" s="1"/>
      <c r="B67" s="42" t="s">
        <v>7</v>
      </c>
      <c r="C67" s="43"/>
      <c r="D67" s="43"/>
      <c r="E67" s="43"/>
      <c r="F67" s="43"/>
      <c r="G67" s="43"/>
      <c r="H67" s="43"/>
      <c r="I67" s="43"/>
      <c r="J67" s="43"/>
      <c r="K67" s="1"/>
    </row>
    <row r="68" spans="1:11" ht="14.25" customHeight="1" x14ac:dyDescent="0.2">
      <c r="A68" s="1"/>
      <c r="B68" s="42" t="s">
        <v>8</v>
      </c>
      <c r="C68" s="43"/>
      <c r="D68" s="43"/>
      <c r="E68" s="43"/>
      <c r="F68" s="43"/>
      <c r="G68" s="43"/>
      <c r="H68" s="43"/>
      <c r="I68" s="43"/>
      <c r="J68" s="43"/>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5.75" customHeight="1" x14ac:dyDescent="0.25"/>
  </sheetData>
  <mergeCells count="4">
    <mergeCell ref="B10:J10"/>
    <mergeCell ref="E59:F59"/>
    <mergeCell ref="B67:J67"/>
    <mergeCell ref="B68:J68"/>
  </mergeCells>
  <pageMargins left="0.7" right="0.7" top="0.75" bottom="0.75" header="0.3" footer="0.3"/>
  <pageSetup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C9E5-0AB7-4639-B200-687B8F283CA1}">
  <dimension ref="A1:K122"/>
  <sheetViews>
    <sheetView topLeftCell="A38" zoomScaleNormal="100" workbookViewId="0">
      <selection activeCell="E62" sqref="E62:F62"/>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130</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45141</v>
      </c>
      <c r="D16" s="20" t="s">
        <v>38</v>
      </c>
      <c r="E16" s="20"/>
      <c r="F16" s="21" t="s">
        <v>131</v>
      </c>
      <c r="G16" s="21"/>
      <c r="H16" s="21"/>
      <c r="I16" s="22">
        <v>13360</v>
      </c>
      <c r="J16" s="23"/>
      <c r="K16" s="5"/>
    </row>
    <row r="17" spans="1:11" ht="14.25" customHeight="1" x14ac:dyDescent="0.2">
      <c r="A17" s="10"/>
      <c r="B17" s="18"/>
      <c r="C17" s="19">
        <v>45145</v>
      </c>
      <c r="D17" s="20" t="s">
        <v>141</v>
      </c>
      <c r="E17" s="20"/>
      <c r="F17" s="21" t="s">
        <v>142</v>
      </c>
      <c r="G17" s="21"/>
      <c r="H17" s="21"/>
      <c r="I17" s="39">
        <v>20025.22</v>
      </c>
      <c r="J17" s="23"/>
      <c r="K17" s="5"/>
    </row>
    <row r="18" spans="1:11" ht="14.25" customHeight="1" x14ac:dyDescent="0.2">
      <c r="A18" s="10"/>
      <c r="B18" s="18"/>
      <c r="C18" s="19">
        <v>45146</v>
      </c>
      <c r="D18" s="20" t="s">
        <v>13</v>
      </c>
      <c r="E18" s="20"/>
      <c r="F18" s="21" t="s">
        <v>132</v>
      </c>
      <c r="G18" s="21"/>
      <c r="H18" s="21"/>
      <c r="I18" s="22">
        <v>4299.1099999999997</v>
      </c>
      <c r="J18" s="23"/>
      <c r="K18" s="5"/>
    </row>
    <row r="19" spans="1:11" ht="14.25" customHeight="1" x14ac:dyDescent="0.2">
      <c r="A19" s="10"/>
      <c r="B19" s="18"/>
      <c r="C19" s="19">
        <v>45148</v>
      </c>
      <c r="D19" s="20" t="s">
        <v>35</v>
      </c>
      <c r="E19" s="20"/>
      <c r="F19" s="21" t="s">
        <v>144</v>
      </c>
      <c r="G19" s="21"/>
      <c r="H19" s="21"/>
      <c r="I19" s="22">
        <v>80892.52</v>
      </c>
      <c r="J19" s="23"/>
      <c r="K19" s="5"/>
    </row>
    <row r="20" spans="1:11" ht="14.25" customHeight="1" x14ac:dyDescent="0.2">
      <c r="A20" s="10"/>
      <c r="B20" s="18"/>
      <c r="C20" s="19">
        <v>45148</v>
      </c>
      <c r="D20" s="20" t="s">
        <v>143</v>
      </c>
      <c r="E20" s="20"/>
      <c r="F20" s="21" t="s">
        <v>145</v>
      </c>
      <c r="G20" s="21"/>
      <c r="H20" s="21"/>
      <c r="I20" s="22">
        <v>7358.42</v>
      </c>
      <c r="J20" s="23"/>
      <c r="K20" s="5"/>
    </row>
    <row r="21" spans="1:11" ht="14.25" customHeight="1" x14ac:dyDescent="0.2">
      <c r="A21" s="10"/>
      <c r="B21" s="18"/>
      <c r="C21" s="19">
        <v>45149</v>
      </c>
      <c r="D21" s="20" t="s">
        <v>4</v>
      </c>
      <c r="E21" s="20"/>
      <c r="F21" s="21" t="s">
        <v>133</v>
      </c>
      <c r="G21" s="21"/>
      <c r="H21" s="21"/>
      <c r="I21" s="22">
        <v>364</v>
      </c>
      <c r="J21" s="23"/>
      <c r="K21" s="5"/>
    </row>
    <row r="22" spans="1:11" ht="14.25" customHeight="1" x14ac:dyDescent="0.2">
      <c r="A22" s="10"/>
      <c r="B22" s="18"/>
      <c r="C22" s="19">
        <v>45149</v>
      </c>
      <c r="D22" s="20" t="s">
        <v>82</v>
      </c>
      <c r="E22" s="20"/>
      <c r="F22" s="21" t="s">
        <v>134</v>
      </c>
      <c r="G22" s="21"/>
      <c r="H22" s="21"/>
      <c r="I22" s="22">
        <v>272</v>
      </c>
      <c r="J22" s="23"/>
      <c r="K22" s="5"/>
    </row>
    <row r="23" spans="1:11" ht="14.25" customHeight="1" x14ac:dyDescent="0.2">
      <c r="A23" s="10"/>
      <c r="B23" s="18"/>
      <c r="C23" s="19">
        <v>45149</v>
      </c>
      <c r="D23" s="20" t="s">
        <v>11</v>
      </c>
      <c r="E23" s="20"/>
      <c r="F23" s="21" t="s">
        <v>135</v>
      </c>
      <c r="G23" s="21"/>
      <c r="H23" s="21"/>
      <c r="I23" s="22">
        <v>4235.7299999999996</v>
      </c>
      <c r="J23" s="23"/>
      <c r="K23" s="5"/>
    </row>
    <row r="24" spans="1:11" ht="14.25" customHeight="1" x14ac:dyDescent="0.2">
      <c r="A24" s="10"/>
      <c r="B24" s="18"/>
      <c r="C24" s="19">
        <v>45152</v>
      </c>
      <c r="D24" s="20" t="s">
        <v>4</v>
      </c>
      <c r="E24" s="20"/>
      <c r="F24" s="21" t="s">
        <v>136</v>
      </c>
      <c r="G24" s="21"/>
      <c r="H24" s="21"/>
      <c r="I24" s="22">
        <v>199</v>
      </c>
      <c r="J24" s="23"/>
      <c r="K24" s="5"/>
    </row>
    <row r="25" spans="1:11" ht="14.25" customHeight="1" x14ac:dyDescent="0.2">
      <c r="A25" s="10"/>
      <c r="B25" s="18"/>
      <c r="C25" s="19">
        <v>45154</v>
      </c>
      <c r="D25" s="20" t="s">
        <v>9</v>
      </c>
      <c r="E25" s="20"/>
      <c r="F25" s="21" t="s">
        <v>137</v>
      </c>
      <c r="G25" s="21"/>
      <c r="H25" s="21"/>
      <c r="I25" s="22">
        <v>1511.74</v>
      </c>
      <c r="J25" s="23"/>
      <c r="K25" s="5"/>
    </row>
    <row r="26" spans="1:11" ht="14.25" customHeight="1" x14ac:dyDescent="0.2">
      <c r="A26" s="10"/>
      <c r="B26" s="18"/>
      <c r="C26" s="19">
        <v>45154</v>
      </c>
      <c r="D26" s="20" t="s">
        <v>4</v>
      </c>
      <c r="E26" s="20"/>
      <c r="F26" s="21" t="s">
        <v>138</v>
      </c>
      <c r="G26" s="21"/>
      <c r="H26" s="21"/>
      <c r="I26" s="22">
        <v>55</v>
      </c>
      <c r="J26" s="23"/>
      <c r="K26" s="5"/>
    </row>
    <row r="27" spans="1:11" ht="14.25" customHeight="1" x14ac:dyDescent="0.2">
      <c r="A27" s="10"/>
      <c r="B27" s="18"/>
      <c r="C27" s="19">
        <v>45167</v>
      </c>
      <c r="D27" s="20" t="s">
        <v>11</v>
      </c>
      <c r="E27" s="20"/>
      <c r="F27" s="21" t="s">
        <v>12</v>
      </c>
      <c r="G27" s="21"/>
      <c r="H27" s="21"/>
      <c r="I27" s="22">
        <v>4787.8900000000003</v>
      </c>
      <c r="J27" s="23"/>
      <c r="K27" s="5"/>
    </row>
    <row r="28" spans="1:11" ht="14.25" customHeight="1" x14ac:dyDescent="0.2">
      <c r="A28" s="10"/>
      <c r="B28" s="18"/>
      <c r="C28" s="19">
        <v>45168</v>
      </c>
      <c r="D28" s="20" t="s">
        <v>10</v>
      </c>
      <c r="E28" s="20"/>
      <c r="F28" s="21" t="s">
        <v>139</v>
      </c>
      <c r="G28" s="21"/>
      <c r="H28" s="21"/>
      <c r="I28" s="22">
        <v>4500</v>
      </c>
      <c r="J28" s="23"/>
      <c r="K28" s="5"/>
    </row>
    <row r="29" spans="1:11" ht="14.25" customHeight="1" x14ac:dyDescent="0.2">
      <c r="A29" s="10"/>
      <c r="B29" s="18"/>
      <c r="C29" s="19">
        <v>45168</v>
      </c>
      <c r="D29" s="20" t="s">
        <v>70</v>
      </c>
      <c r="E29" s="20"/>
      <c r="F29" s="21" t="s">
        <v>140</v>
      </c>
      <c r="G29" s="21"/>
      <c r="H29" s="21"/>
      <c r="I29" s="22">
        <v>10747.77</v>
      </c>
      <c r="J29" s="23"/>
      <c r="K29" s="5"/>
    </row>
    <row r="30" spans="1:11" ht="14.25" customHeight="1" x14ac:dyDescent="0.2">
      <c r="A30" s="10"/>
      <c r="B30" s="18"/>
      <c r="C30" s="19">
        <v>45168</v>
      </c>
      <c r="D30" s="20" t="s">
        <v>11</v>
      </c>
      <c r="E30" s="20"/>
      <c r="F30" s="21" t="s">
        <v>12</v>
      </c>
      <c r="G30" s="21"/>
      <c r="H30" s="21"/>
      <c r="I30" s="22">
        <v>757</v>
      </c>
      <c r="J30" s="23"/>
      <c r="K30" s="5"/>
    </row>
    <row r="31" spans="1:11" ht="14.25" customHeight="1" x14ac:dyDescent="0.2">
      <c r="A31" s="10"/>
      <c r="B31" s="18"/>
      <c r="C31" s="19"/>
      <c r="D31" s="20"/>
      <c r="E31" s="20"/>
      <c r="F31" s="21"/>
      <c r="G31" s="21"/>
      <c r="H31" s="21"/>
      <c r="I31" s="22"/>
      <c r="J31" s="23"/>
      <c r="K31" s="5"/>
    </row>
    <row r="32" spans="1:11" ht="14.25" customHeight="1" x14ac:dyDescent="0.2">
      <c r="A32" s="10"/>
      <c r="B32" s="18"/>
      <c r="C32" s="19"/>
      <c r="D32" s="20"/>
      <c r="E32" s="20"/>
      <c r="F32" s="21"/>
      <c r="G32" s="21"/>
      <c r="H32" s="21"/>
      <c r="I32" s="22"/>
      <c r="J32" s="23"/>
      <c r="K32" s="5"/>
    </row>
    <row r="33" spans="1:11" ht="14.25" customHeight="1" x14ac:dyDescent="0.2">
      <c r="A33" s="10"/>
      <c r="B33" s="18"/>
      <c r="C33" s="19"/>
      <c r="D33" s="20"/>
      <c r="E33" s="20"/>
      <c r="F33" s="21"/>
      <c r="G33" s="21"/>
      <c r="H33" s="21"/>
      <c r="I33" s="22"/>
      <c r="J33" s="23"/>
      <c r="K33" s="5"/>
    </row>
    <row r="34" spans="1:11" ht="14.25" customHeight="1" x14ac:dyDescent="0.2">
      <c r="A34" s="10"/>
      <c r="B34" s="18"/>
      <c r="C34" s="19"/>
      <c r="D34" s="20"/>
      <c r="E34" s="20"/>
      <c r="F34" s="21"/>
      <c r="G34" s="21"/>
      <c r="H34" s="21"/>
      <c r="I34" s="22"/>
      <c r="J34" s="23"/>
      <c r="K34" s="5"/>
    </row>
    <row r="35" spans="1:11" ht="14.25" customHeight="1" x14ac:dyDescent="0.2">
      <c r="A35" s="10"/>
      <c r="B35" s="18"/>
      <c r="C35" s="19"/>
      <c r="D35" s="20"/>
      <c r="E35" s="20"/>
      <c r="F35" s="21"/>
      <c r="G35" s="21"/>
      <c r="H35" s="21"/>
      <c r="I35" s="39"/>
      <c r="J35" s="23"/>
      <c r="K35" s="5"/>
    </row>
    <row r="36" spans="1:11" ht="14.25" customHeight="1" x14ac:dyDescent="0.2">
      <c r="A36" s="10"/>
      <c r="B36" s="18"/>
      <c r="C36" s="19"/>
      <c r="D36" s="20"/>
      <c r="E36" s="20"/>
      <c r="F36" s="21"/>
      <c r="G36" s="21"/>
      <c r="H36" s="21"/>
      <c r="I36" s="39"/>
      <c r="J36" s="23"/>
      <c r="K36" s="5"/>
    </row>
    <row r="37" spans="1:11" ht="14.25" customHeight="1" x14ac:dyDescent="0.2">
      <c r="A37" s="10"/>
      <c r="B37" s="18"/>
      <c r="C37" s="19"/>
      <c r="D37" s="20"/>
      <c r="E37" s="20"/>
      <c r="F37" s="21"/>
      <c r="G37" s="21"/>
      <c r="H37" s="21"/>
      <c r="I37" s="39"/>
      <c r="J37" s="23"/>
      <c r="K37" s="5"/>
    </row>
    <row r="38" spans="1:11" ht="14.25" customHeight="1" x14ac:dyDescent="0.2">
      <c r="A38" s="10"/>
      <c r="B38" s="18"/>
      <c r="C38" s="19"/>
      <c r="D38" s="20"/>
      <c r="E38" s="20"/>
      <c r="F38" s="21"/>
      <c r="G38" s="21"/>
      <c r="H38" s="21"/>
      <c r="I38" s="22"/>
      <c r="J38" s="23"/>
      <c r="K38" s="5"/>
    </row>
    <row r="39" spans="1:11" ht="14.25" customHeight="1" x14ac:dyDescent="0.2">
      <c r="A39" s="10"/>
      <c r="B39" s="18"/>
      <c r="C39" s="19"/>
      <c r="D39" s="20"/>
      <c r="E39" s="20"/>
      <c r="F39" s="21"/>
      <c r="G39" s="21"/>
      <c r="H39" s="21"/>
      <c r="I39" s="22"/>
      <c r="J39" s="23"/>
      <c r="K39" s="5"/>
    </row>
    <row r="40" spans="1:11" ht="14.25" customHeight="1" x14ac:dyDescent="0.2">
      <c r="A40" s="10"/>
      <c r="B40" s="18"/>
      <c r="C40" s="19"/>
      <c r="D40" s="20"/>
      <c r="E40" s="20"/>
      <c r="F40" s="21"/>
      <c r="G40" s="21"/>
      <c r="H40" s="21"/>
      <c r="I40" s="22"/>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38"/>
      <c r="E44" s="20"/>
      <c r="F44" s="21"/>
      <c r="G44" s="21"/>
      <c r="H44" s="21"/>
      <c r="I44" s="22"/>
      <c r="J44" s="23"/>
      <c r="K44" s="5"/>
    </row>
    <row r="45" spans="1:11" ht="14.25" customHeight="1" x14ac:dyDescent="0.2">
      <c r="A45" s="10"/>
      <c r="B45" s="18"/>
      <c r="C45" s="19"/>
      <c r="D45" s="20"/>
      <c r="E45" s="20"/>
      <c r="F45" s="21"/>
      <c r="G45" s="21"/>
      <c r="H45" s="21"/>
      <c r="I45" s="22"/>
      <c r="J45" s="23"/>
      <c r="K45" s="5"/>
    </row>
    <row r="46" spans="1:11" ht="14.25" customHeight="1" x14ac:dyDescent="0.2">
      <c r="A46" s="10"/>
      <c r="B46" s="18"/>
      <c r="C46" s="19"/>
      <c r="D46" s="20"/>
      <c r="E46" s="20"/>
      <c r="F46" s="21"/>
      <c r="G46" s="21"/>
      <c r="H46" s="21"/>
      <c r="I46" s="22"/>
      <c r="J46" s="23"/>
      <c r="K46" s="5"/>
    </row>
    <row r="47" spans="1:11" ht="14.25" customHeight="1" x14ac:dyDescent="0.2">
      <c r="A47" s="10"/>
      <c r="B47" s="18"/>
      <c r="C47" s="19"/>
      <c r="D47" s="20"/>
      <c r="E47" s="20"/>
      <c r="F47" s="21"/>
      <c r="G47" s="21"/>
      <c r="H47" s="21"/>
      <c r="I47" s="22"/>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20"/>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18"/>
      <c r="C53" s="19"/>
      <c r="D53" s="20"/>
      <c r="E53" s="20"/>
      <c r="F53" s="21"/>
      <c r="G53" s="21"/>
      <c r="H53" s="21"/>
      <c r="I53" s="22"/>
      <c r="J53" s="23"/>
      <c r="K53" s="5"/>
    </row>
    <row r="54" spans="1:11" ht="14.25" customHeight="1" x14ac:dyDescent="0.2">
      <c r="A54" s="10"/>
      <c r="B54" s="18"/>
      <c r="C54" s="19"/>
      <c r="D54" s="20"/>
      <c r="E54" s="20"/>
      <c r="F54" s="21"/>
      <c r="G54" s="21"/>
      <c r="H54" s="21"/>
      <c r="I54" s="22"/>
      <c r="J54" s="23"/>
      <c r="K54" s="5"/>
    </row>
    <row r="55" spans="1:11" ht="14.25" customHeight="1" x14ac:dyDescent="0.2">
      <c r="A55" s="10"/>
      <c r="B55" s="18"/>
      <c r="C55" s="19"/>
      <c r="D55" s="20"/>
      <c r="E55" s="20"/>
      <c r="F55" s="21"/>
      <c r="G55" s="21"/>
      <c r="H55" s="21"/>
      <c r="I55" s="22"/>
      <c r="J55" s="23"/>
      <c r="K55" s="5"/>
    </row>
    <row r="56" spans="1:11" ht="14.25" customHeight="1" x14ac:dyDescent="0.2">
      <c r="A56" s="10"/>
      <c r="B56" s="25"/>
      <c r="C56" s="26"/>
      <c r="D56" s="27"/>
      <c r="E56" s="27"/>
      <c r="F56" s="27"/>
      <c r="G56" s="27"/>
      <c r="H56" s="27"/>
      <c r="I56" s="28"/>
      <c r="J56" s="29"/>
      <c r="K56" s="5"/>
    </row>
    <row r="57" spans="1:11" ht="14.25" customHeight="1" x14ac:dyDescent="0.2">
      <c r="A57" s="10"/>
      <c r="B57" s="18"/>
      <c r="C57" s="24"/>
      <c r="D57" s="20"/>
      <c r="E57" s="30" t="s">
        <v>6</v>
      </c>
      <c r="F57" s="20"/>
      <c r="G57" s="20"/>
      <c r="H57" s="20"/>
      <c r="I57" s="31">
        <f>SUM(I13:I55)</f>
        <v>153365.4</v>
      </c>
      <c r="J57" s="23"/>
      <c r="K57" s="5"/>
    </row>
    <row r="58" spans="1:11" ht="14.25" customHeight="1" x14ac:dyDescent="0.2">
      <c r="A58" s="10"/>
      <c r="B58" s="32"/>
      <c r="C58" s="33"/>
      <c r="D58" s="33"/>
      <c r="E58" s="34"/>
      <c r="F58" s="34"/>
      <c r="G58" s="34"/>
      <c r="H58" s="34"/>
      <c r="I58" s="35"/>
      <c r="J58" s="36"/>
      <c r="K58" s="5"/>
    </row>
    <row r="59" spans="1:11" ht="14.25" customHeight="1" x14ac:dyDescent="0.2">
      <c r="A59" s="1"/>
      <c r="B59" s="24"/>
      <c r="C59" s="24"/>
      <c r="D59" s="24"/>
      <c r="E59" s="20"/>
      <c r="F59" s="20"/>
      <c r="G59" s="20"/>
      <c r="H59" s="20"/>
      <c r="I59" s="22"/>
      <c r="J59" s="24"/>
      <c r="K59" s="1"/>
    </row>
    <row r="60" spans="1:11" ht="14.25" customHeight="1" x14ac:dyDescent="0.2">
      <c r="A60" s="1"/>
      <c r="B60" s="24"/>
      <c r="C60" s="19"/>
      <c r="D60" s="20"/>
      <c r="E60" s="20"/>
      <c r="F60" s="21"/>
      <c r="G60" s="21"/>
      <c r="H60" s="21"/>
      <c r="I60" s="22"/>
      <c r="J60" s="24"/>
      <c r="K60" s="1"/>
    </row>
    <row r="61" spans="1:11" ht="14.25" customHeight="1" x14ac:dyDescent="0.2">
      <c r="A61" s="1"/>
      <c r="B61" s="24"/>
      <c r="C61" s="19"/>
      <c r="D61" s="20"/>
      <c r="E61" s="20"/>
      <c r="F61" s="21"/>
      <c r="G61" s="21"/>
      <c r="H61" s="21"/>
      <c r="I61" s="22"/>
      <c r="J61" s="24"/>
      <c r="K61" s="1"/>
    </row>
    <row r="62" spans="1:11" ht="14.25" customHeight="1" x14ac:dyDescent="0.2">
      <c r="A62" s="1"/>
      <c r="B62" s="24"/>
      <c r="C62" s="24"/>
      <c r="D62" s="20"/>
      <c r="E62" s="44"/>
      <c r="F62" s="45"/>
      <c r="G62" s="20"/>
      <c r="H62" s="20"/>
      <c r="I62" s="22"/>
      <c r="J62" s="24"/>
      <c r="K62" s="1"/>
    </row>
    <row r="63" spans="1:11" ht="14.25" customHeight="1" x14ac:dyDescent="0.2">
      <c r="A63" s="1"/>
      <c r="B63" s="24"/>
      <c r="C63" s="24"/>
      <c r="D63" s="20"/>
      <c r="E63" s="20"/>
      <c r="F63" s="20"/>
      <c r="G63" s="20"/>
      <c r="H63" s="20"/>
      <c r="I63" s="22"/>
      <c r="J63" s="24"/>
      <c r="K63" s="1"/>
    </row>
    <row r="64" spans="1:11" ht="14.25" customHeight="1" x14ac:dyDescent="0.2">
      <c r="A64" s="1"/>
      <c r="B64" s="24"/>
      <c r="C64" s="24"/>
      <c r="D64" s="20"/>
      <c r="E64" s="30"/>
      <c r="F64" s="20"/>
      <c r="G64" s="20"/>
      <c r="H64" s="20"/>
      <c r="I64" s="37"/>
      <c r="J64" s="24"/>
      <c r="K64" s="1"/>
    </row>
    <row r="65" spans="1:11" ht="14.25" customHeight="1" x14ac:dyDescent="0.2">
      <c r="A65" s="1"/>
      <c r="B65" s="24"/>
      <c r="C65" s="24"/>
      <c r="D65" s="24"/>
      <c r="E65" s="20"/>
      <c r="F65" s="20"/>
      <c r="G65" s="20"/>
      <c r="H65" s="20"/>
      <c r="I65" s="22"/>
      <c r="J65" s="24"/>
      <c r="K65" s="1"/>
    </row>
    <row r="66" spans="1:11" ht="14.25" customHeight="1" x14ac:dyDescent="0.2">
      <c r="A66" s="1"/>
      <c r="B66" s="1"/>
      <c r="C66" s="1"/>
      <c r="D66" s="1"/>
      <c r="E66" s="1"/>
      <c r="F66" s="1"/>
      <c r="G66" s="1"/>
      <c r="H66" s="1"/>
      <c r="I66" s="1"/>
      <c r="J66" s="1"/>
      <c r="K66" s="1"/>
    </row>
    <row r="67" spans="1:11" ht="14.25" customHeight="1" x14ac:dyDescent="0.2">
      <c r="A67" s="1"/>
      <c r="B67" s="1"/>
      <c r="C67" s="1"/>
      <c r="D67" s="1"/>
      <c r="E67" s="1"/>
      <c r="F67" s="1"/>
      <c r="G67" s="1"/>
      <c r="H67" s="1"/>
      <c r="I67" s="1"/>
      <c r="J67" s="1"/>
      <c r="K67" s="1"/>
    </row>
    <row r="68" spans="1:11" ht="14.25" customHeight="1" x14ac:dyDescent="0.2">
      <c r="A68" s="1"/>
      <c r="B68" s="1"/>
      <c r="C68" s="1"/>
      <c r="D68" s="1"/>
      <c r="E68" s="1"/>
      <c r="F68" s="1"/>
      <c r="G68" s="1"/>
      <c r="H68" s="1"/>
      <c r="I68" s="1"/>
      <c r="J68" s="1"/>
      <c r="K68" s="1"/>
    </row>
    <row r="69" spans="1:11" ht="0.75" customHeight="1" x14ac:dyDescent="0.2">
      <c r="A69" s="1"/>
      <c r="B69" s="11"/>
      <c r="C69" s="11"/>
      <c r="D69" s="11"/>
      <c r="E69" s="11"/>
      <c r="F69" s="11"/>
      <c r="G69" s="11"/>
      <c r="H69" s="11"/>
      <c r="I69" s="11"/>
      <c r="J69" s="11"/>
      <c r="K69" s="1"/>
    </row>
    <row r="70" spans="1:11" ht="14.25" customHeight="1" x14ac:dyDescent="0.2">
      <c r="A70" s="1"/>
      <c r="B70" s="42" t="s">
        <v>7</v>
      </c>
      <c r="C70" s="43"/>
      <c r="D70" s="43"/>
      <c r="E70" s="43"/>
      <c r="F70" s="43"/>
      <c r="G70" s="43"/>
      <c r="H70" s="43"/>
      <c r="I70" s="43"/>
      <c r="J70" s="43"/>
      <c r="K70" s="1"/>
    </row>
    <row r="71" spans="1:11" ht="14.25" customHeight="1" x14ac:dyDescent="0.2">
      <c r="A71" s="1"/>
      <c r="B71" s="42" t="s">
        <v>8</v>
      </c>
      <c r="C71" s="43"/>
      <c r="D71" s="43"/>
      <c r="E71" s="43"/>
      <c r="F71" s="43"/>
      <c r="G71" s="43"/>
      <c r="H71" s="43"/>
      <c r="I71" s="43"/>
      <c r="J71" s="43"/>
      <c r="K71" s="1"/>
    </row>
    <row r="72" spans="1:11" ht="14.25" customHeight="1" x14ac:dyDescent="0.2">
      <c r="A72" s="1"/>
      <c r="B72" s="1"/>
      <c r="C72" s="1"/>
      <c r="D72" s="1"/>
      <c r="E72" s="1"/>
      <c r="F72" s="1"/>
      <c r="G72" s="1"/>
      <c r="H72" s="1"/>
      <c r="I72" s="1"/>
      <c r="J72" s="1"/>
      <c r="K72" s="1"/>
    </row>
    <row r="73" spans="1:11" ht="14.25" customHeight="1" x14ac:dyDescent="0.2">
      <c r="A73" s="1"/>
      <c r="B73" s="1"/>
      <c r="C73" s="1"/>
      <c r="D73" s="1"/>
      <c r="E73" s="1"/>
      <c r="F73" s="1"/>
      <c r="G73" s="1"/>
      <c r="H73" s="1"/>
      <c r="I73" s="1"/>
      <c r="J73" s="1"/>
      <c r="K73" s="1"/>
    </row>
    <row r="74" spans="1:11" ht="14.25" customHeight="1" x14ac:dyDescent="0.2">
      <c r="A74" s="1"/>
      <c r="B74" s="1"/>
      <c r="C74" s="1"/>
      <c r="D74" s="1"/>
      <c r="E74" s="1"/>
      <c r="F74" s="1"/>
      <c r="G74" s="1"/>
      <c r="H74" s="1"/>
      <c r="I74" s="1"/>
      <c r="J74" s="1"/>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4.25" customHeight="1" x14ac:dyDescent="0.2">
      <c r="A119" s="1"/>
      <c r="B119" s="1"/>
      <c r="C119" s="1"/>
      <c r="D119" s="1"/>
      <c r="E119" s="1"/>
      <c r="F119" s="1"/>
      <c r="G119" s="1"/>
      <c r="H119" s="1"/>
      <c r="I119" s="1"/>
      <c r="J119" s="1"/>
      <c r="K119" s="1"/>
    </row>
    <row r="120" spans="1:11" ht="14.25" customHeight="1" x14ac:dyDescent="0.2">
      <c r="A120" s="1"/>
      <c r="B120" s="1"/>
      <c r="C120" s="1"/>
      <c r="D120" s="1"/>
      <c r="E120" s="1"/>
      <c r="F120" s="1"/>
      <c r="G120" s="1"/>
      <c r="H120" s="1"/>
      <c r="I120" s="1"/>
      <c r="J120" s="1"/>
      <c r="K120" s="1"/>
    </row>
    <row r="121" spans="1:11" ht="14.25" customHeight="1" x14ac:dyDescent="0.2">
      <c r="A121" s="1"/>
      <c r="B121" s="1"/>
      <c r="C121" s="1"/>
      <c r="D121" s="1"/>
      <c r="E121" s="1"/>
      <c r="F121" s="1"/>
      <c r="G121" s="1"/>
      <c r="H121" s="1"/>
      <c r="I121" s="1"/>
      <c r="J121" s="1"/>
      <c r="K121" s="1"/>
    </row>
    <row r="122" spans="1:11" ht="15.75" customHeight="1" x14ac:dyDescent="0.25"/>
  </sheetData>
  <mergeCells count="4">
    <mergeCell ref="B10:J10"/>
    <mergeCell ref="E62:F62"/>
    <mergeCell ref="B70:J70"/>
    <mergeCell ref="B71:J71"/>
  </mergeCells>
  <pageMargins left="0.7" right="0.7" top="0.75" bottom="0.75" header="0.3" footer="0.3"/>
  <pageSetup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F5EE-62FD-4C89-8FED-8C9FA26CFF3E}">
  <dimension ref="A1:K125"/>
  <sheetViews>
    <sheetView topLeftCell="A45" zoomScaleNormal="100" workbookViewId="0">
      <selection activeCell="E65" sqref="E65:F65"/>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1"/>
      <c r="G1" s="1"/>
      <c r="H1" s="1"/>
      <c r="I1" s="1"/>
      <c r="J1" s="1"/>
      <c r="K1" s="1"/>
    </row>
    <row r="2" spans="1:11" ht="14.25" customHeight="1" x14ac:dyDescent="0.2">
      <c r="A2" s="1"/>
      <c r="B2" s="1"/>
      <c r="C2" s="1"/>
      <c r="D2" s="1"/>
      <c r="E2" s="1"/>
      <c r="F2" s="1"/>
      <c r="G2" s="1"/>
      <c r="H2" s="1"/>
      <c r="I2" s="1"/>
      <c r="J2" s="1"/>
      <c r="K2" s="1"/>
    </row>
    <row r="3" spans="1:11" ht="14.25" customHeight="1" x14ac:dyDescent="0.2">
      <c r="A3" s="1"/>
      <c r="B3" s="1"/>
      <c r="C3" s="1"/>
      <c r="D3" s="1"/>
      <c r="E3" s="1"/>
      <c r="F3" s="1"/>
      <c r="G3" s="1"/>
      <c r="H3" s="1"/>
      <c r="I3" s="1"/>
      <c r="J3" s="1"/>
      <c r="K3" s="1"/>
    </row>
    <row r="4" spans="1:11" ht="14.25" customHeight="1" x14ac:dyDescent="0.2">
      <c r="A4" s="1"/>
      <c r="B4" s="2"/>
      <c r="C4" s="2"/>
      <c r="D4" s="2"/>
      <c r="E4" s="2"/>
      <c r="F4" s="3"/>
      <c r="G4" s="3"/>
      <c r="H4" s="3"/>
      <c r="I4" s="4"/>
      <c r="J4" s="2"/>
      <c r="K4" s="5"/>
    </row>
    <row r="5" spans="1:11" ht="14.25" customHeight="1" x14ac:dyDescent="0.2">
      <c r="A5" s="12"/>
      <c r="B5" s="6"/>
      <c r="C5" s="6"/>
      <c r="D5" s="6"/>
      <c r="E5" s="6"/>
      <c r="F5" s="7"/>
      <c r="G5" s="7"/>
      <c r="H5" s="7"/>
      <c r="I5" s="7"/>
      <c r="J5" s="6"/>
      <c r="K5" s="6"/>
    </row>
    <row r="6" spans="1:11" ht="14.25" customHeight="1" x14ac:dyDescent="0.2">
      <c r="A6" s="12"/>
      <c r="B6" s="6"/>
      <c r="C6" s="6"/>
      <c r="D6" s="6"/>
      <c r="E6" s="6"/>
      <c r="F6" s="7"/>
      <c r="G6" s="7"/>
      <c r="H6" s="7"/>
      <c r="I6" s="7"/>
      <c r="J6" s="6"/>
      <c r="K6" s="6"/>
    </row>
    <row r="7" spans="1:11" ht="14.25" customHeight="1" x14ac:dyDescent="0.2">
      <c r="A7" s="12"/>
      <c r="B7" s="6"/>
      <c r="C7" s="6"/>
      <c r="D7" s="6"/>
      <c r="E7" s="6"/>
      <c r="F7" s="7"/>
      <c r="G7" s="7"/>
      <c r="H7" s="7"/>
      <c r="I7" s="7"/>
      <c r="J7" s="6"/>
      <c r="K7" s="6"/>
    </row>
    <row r="8" spans="1:11" ht="14.25" customHeight="1" x14ac:dyDescent="0.2">
      <c r="A8" s="1"/>
      <c r="B8" s="1"/>
      <c r="C8" s="1"/>
      <c r="D8" s="6"/>
      <c r="E8" s="6"/>
      <c r="F8" s="6"/>
      <c r="G8" s="6"/>
      <c r="H8" s="6"/>
      <c r="I8" s="6"/>
      <c r="J8" s="1"/>
      <c r="K8" s="1"/>
    </row>
    <row r="9" spans="1:11" ht="14.25" customHeight="1" x14ac:dyDescent="0.2">
      <c r="A9" s="1"/>
      <c r="B9" s="1"/>
      <c r="C9" s="1"/>
      <c r="D9" s="6"/>
      <c r="E9" s="6"/>
      <c r="F9" s="6"/>
      <c r="G9" s="6"/>
      <c r="H9" s="6"/>
      <c r="I9" s="6"/>
      <c r="J9" s="1"/>
      <c r="K9" s="1"/>
    </row>
    <row r="10" spans="1:11" ht="14.25" customHeight="1" x14ac:dyDescent="0.2">
      <c r="A10" s="1"/>
      <c r="B10" s="42" t="s">
        <v>146</v>
      </c>
      <c r="C10" s="43"/>
      <c r="D10" s="43"/>
      <c r="E10" s="43"/>
      <c r="F10" s="43"/>
      <c r="G10" s="43"/>
      <c r="H10" s="43"/>
      <c r="I10" s="43"/>
      <c r="J10" s="43"/>
      <c r="K10" s="1"/>
    </row>
    <row r="11" spans="1:11" ht="14.25" customHeight="1" x14ac:dyDescent="0.2">
      <c r="A11" s="1"/>
      <c r="B11" s="8"/>
      <c r="C11" s="8"/>
      <c r="D11" s="9"/>
      <c r="E11" s="9"/>
      <c r="F11" s="9"/>
      <c r="G11" s="9"/>
      <c r="H11" s="9"/>
      <c r="I11" s="9"/>
      <c r="J11" s="8"/>
      <c r="K11" s="1"/>
    </row>
    <row r="12" spans="1:11" ht="14.25" customHeight="1" x14ac:dyDescent="0.2">
      <c r="A12" s="10"/>
      <c r="B12" s="13"/>
      <c r="C12" s="14" t="s">
        <v>0</v>
      </c>
      <c r="D12" s="14" t="s">
        <v>1</v>
      </c>
      <c r="E12" s="14"/>
      <c r="F12" s="15" t="s">
        <v>2</v>
      </c>
      <c r="G12" s="15"/>
      <c r="H12" s="15"/>
      <c r="I12" s="16" t="s">
        <v>3</v>
      </c>
      <c r="J12" s="17"/>
      <c r="K12" s="5"/>
    </row>
    <row r="13" spans="1:11" ht="14.25" customHeight="1" x14ac:dyDescent="0.2">
      <c r="A13" s="10"/>
      <c r="B13" s="18"/>
      <c r="C13" s="19"/>
      <c r="D13" s="20"/>
      <c r="E13" s="20"/>
      <c r="F13" s="21"/>
      <c r="G13" s="21"/>
      <c r="H13" s="21"/>
      <c r="I13" s="22"/>
      <c r="J13" s="23"/>
      <c r="K13" s="5"/>
    </row>
    <row r="14" spans="1:11" ht="14.25" customHeight="1" x14ac:dyDescent="0.2">
      <c r="A14" s="10"/>
      <c r="B14" s="18"/>
      <c r="C14" s="19"/>
      <c r="D14" s="20"/>
      <c r="E14" s="20"/>
      <c r="F14" s="21"/>
      <c r="G14" s="21"/>
      <c r="H14" s="21"/>
      <c r="I14" s="22"/>
      <c r="J14" s="23"/>
      <c r="K14" s="5"/>
    </row>
    <row r="15" spans="1:11" ht="14.25" customHeight="1" x14ac:dyDescent="0.2">
      <c r="A15" s="10"/>
      <c r="B15" s="18"/>
      <c r="C15" s="19"/>
      <c r="D15" s="20"/>
      <c r="E15" s="20"/>
      <c r="F15" s="21"/>
      <c r="G15" s="21"/>
      <c r="H15" s="21"/>
      <c r="I15" s="22"/>
      <c r="J15" s="23"/>
      <c r="K15" s="5"/>
    </row>
    <row r="16" spans="1:11" ht="14.25" customHeight="1" x14ac:dyDescent="0.2">
      <c r="A16" s="10"/>
      <c r="B16" s="18"/>
      <c r="C16" s="19">
        <v>45174</v>
      </c>
      <c r="D16" s="20" t="s">
        <v>158</v>
      </c>
      <c r="E16" s="20"/>
      <c r="F16" s="21" t="s">
        <v>159</v>
      </c>
      <c r="G16" s="21"/>
      <c r="H16" s="21"/>
      <c r="I16" s="22">
        <v>20007.38</v>
      </c>
      <c r="J16" s="23"/>
      <c r="K16" s="5"/>
    </row>
    <row r="17" spans="1:11" ht="14.25" customHeight="1" x14ac:dyDescent="0.2">
      <c r="A17" s="10"/>
      <c r="B17" s="18"/>
      <c r="C17" s="19">
        <v>45174</v>
      </c>
      <c r="D17" s="20" t="s">
        <v>13</v>
      </c>
      <c r="E17" s="20"/>
      <c r="F17" s="21" t="s">
        <v>148</v>
      </c>
      <c r="G17" s="21"/>
      <c r="H17" s="21"/>
      <c r="I17" s="22">
        <v>4299.1099999999997</v>
      </c>
      <c r="J17" s="23"/>
      <c r="K17" s="5"/>
    </row>
    <row r="18" spans="1:11" ht="14.25" customHeight="1" x14ac:dyDescent="0.2">
      <c r="A18" s="10"/>
      <c r="B18" s="18"/>
      <c r="C18" s="19">
        <v>45181</v>
      </c>
      <c r="D18" s="20" t="s">
        <v>11</v>
      </c>
      <c r="E18" s="20"/>
      <c r="F18" s="21" t="s">
        <v>149</v>
      </c>
      <c r="G18" s="21"/>
      <c r="H18" s="21"/>
      <c r="I18" s="22">
        <f>+'[1] LIQUIDACION 24'!$S$42</f>
        <v>2607.7599999999998</v>
      </c>
      <c r="J18" s="23"/>
      <c r="K18" s="5"/>
    </row>
    <row r="19" spans="1:11" ht="14.25" customHeight="1" x14ac:dyDescent="0.2">
      <c r="A19" s="10"/>
      <c r="B19" s="18"/>
      <c r="C19" s="19">
        <v>45181</v>
      </c>
      <c r="D19" s="20" t="s">
        <v>35</v>
      </c>
      <c r="E19" s="20"/>
      <c r="F19" s="21" t="s">
        <v>160</v>
      </c>
      <c r="G19" s="21"/>
      <c r="H19" s="21"/>
      <c r="I19" s="22">
        <f>31537.2+1738.08</f>
        <v>33275.279999999999</v>
      </c>
      <c r="J19" s="23"/>
      <c r="K19" s="5"/>
    </row>
    <row r="20" spans="1:11" ht="14.25" customHeight="1" x14ac:dyDescent="0.2">
      <c r="A20" s="10"/>
      <c r="B20" s="18"/>
      <c r="C20" s="19">
        <v>45181</v>
      </c>
      <c r="D20" s="20" t="s">
        <v>85</v>
      </c>
      <c r="E20" s="20"/>
      <c r="F20" s="21" t="s">
        <v>161</v>
      </c>
      <c r="G20" s="21"/>
      <c r="H20" s="21"/>
      <c r="I20" s="22">
        <v>1753</v>
      </c>
      <c r="J20" s="23"/>
      <c r="K20" s="5"/>
    </row>
    <row r="21" spans="1:11" ht="14.25" customHeight="1" x14ac:dyDescent="0.2">
      <c r="A21" s="10"/>
      <c r="B21" s="18"/>
      <c r="C21" s="19">
        <v>45182</v>
      </c>
      <c r="D21" s="20" t="s">
        <v>9</v>
      </c>
      <c r="E21" s="20"/>
      <c r="F21" s="21" t="s">
        <v>150</v>
      </c>
      <c r="G21" s="21"/>
      <c r="H21" s="21"/>
      <c r="I21" s="22">
        <v>1342.22</v>
      </c>
      <c r="J21" s="23"/>
      <c r="K21" s="5"/>
    </row>
    <row r="22" spans="1:11" ht="14.25" customHeight="1" x14ac:dyDescent="0.2">
      <c r="A22" s="10"/>
      <c r="B22" s="18"/>
      <c r="C22" s="19">
        <v>45182</v>
      </c>
      <c r="D22" s="20" t="s">
        <v>109</v>
      </c>
      <c r="E22" s="20"/>
      <c r="F22" s="21" t="s">
        <v>151</v>
      </c>
      <c r="G22" s="21"/>
      <c r="H22" s="21"/>
      <c r="I22" s="22">
        <v>394.42</v>
      </c>
      <c r="J22" s="23"/>
      <c r="K22" s="5"/>
    </row>
    <row r="23" spans="1:11" ht="14.25" customHeight="1" x14ac:dyDescent="0.2">
      <c r="A23" s="10"/>
      <c r="B23" s="18"/>
      <c r="C23" s="19">
        <v>45183</v>
      </c>
      <c r="D23" s="20" t="s">
        <v>4</v>
      </c>
      <c r="E23" s="20"/>
      <c r="F23" s="21" t="s">
        <v>152</v>
      </c>
      <c r="G23" s="21"/>
      <c r="H23" s="21"/>
      <c r="I23" s="22">
        <v>364</v>
      </c>
      <c r="J23" s="23"/>
      <c r="K23" s="5"/>
    </row>
    <row r="24" spans="1:11" ht="14.25" customHeight="1" x14ac:dyDescent="0.2">
      <c r="A24" s="10"/>
      <c r="B24" s="18"/>
      <c r="C24" s="19">
        <v>45183</v>
      </c>
      <c r="D24" s="20" t="s">
        <v>4</v>
      </c>
      <c r="E24" s="20"/>
      <c r="F24" s="21" t="s">
        <v>153</v>
      </c>
      <c r="G24" s="21"/>
      <c r="H24" s="21"/>
      <c r="I24" s="22">
        <v>199</v>
      </c>
      <c r="J24" s="23"/>
      <c r="K24" s="5"/>
    </row>
    <row r="25" spans="1:11" ht="14.25" customHeight="1" x14ac:dyDescent="0.2">
      <c r="A25" s="10"/>
      <c r="B25" s="18"/>
      <c r="C25" s="19">
        <v>45921</v>
      </c>
      <c r="D25" s="20" t="s">
        <v>147</v>
      </c>
      <c r="E25" s="20"/>
      <c r="F25" s="21" t="s">
        <v>154</v>
      </c>
      <c r="G25" s="21"/>
      <c r="H25" s="21"/>
      <c r="I25" s="22">
        <v>2000</v>
      </c>
      <c r="J25" s="23"/>
      <c r="K25" s="5"/>
    </row>
    <row r="26" spans="1:11" ht="14.25" customHeight="1" x14ac:dyDescent="0.2">
      <c r="A26" s="10"/>
      <c r="B26" s="18"/>
      <c r="C26" s="19">
        <v>45197</v>
      </c>
      <c r="D26" s="20" t="s">
        <v>11</v>
      </c>
      <c r="E26" s="20"/>
      <c r="F26" s="21" t="s">
        <v>12</v>
      </c>
      <c r="G26" s="21"/>
      <c r="H26" s="21"/>
      <c r="I26" s="22">
        <v>4611.47</v>
      </c>
      <c r="J26" s="23"/>
      <c r="K26" s="5"/>
    </row>
    <row r="27" spans="1:11" ht="14.25" customHeight="1" x14ac:dyDescent="0.2">
      <c r="A27" s="10"/>
      <c r="B27" s="18"/>
      <c r="C27" s="19">
        <v>45197</v>
      </c>
      <c r="D27" s="20" t="s">
        <v>10</v>
      </c>
      <c r="E27" s="20"/>
      <c r="F27" s="21" t="s">
        <v>155</v>
      </c>
      <c r="G27" s="21"/>
      <c r="H27" s="21"/>
      <c r="I27" s="22">
        <v>4500</v>
      </c>
      <c r="J27" s="23"/>
      <c r="K27" s="5"/>
    </row>
    <row r="28" spans="1:11" ht="14.25" customHeight="1" x14ac:dyDescent="0.2">
      <c r="A28" s="10"/>
      <c r="B28" s="18"/>
      <c r="C28" s="19">
        <v>45197</v>
      </c>
      <c r="D28" s="20" t="s">
        <v>70</v>
      </c>
      <c r="E28" s="20"/>
      <c r="F28" s="21" t="s">
        <v>156</v>
      </c>
      <c r="G28" s="21"/>
      <c r="H28" s="21"/>
      <c r="I28" s="22">
        <v>10747.77</v>
      </c>
      <c r="J28" s="23"/>
      <c r="K28" s="5"/>
    </row>
    <row r="29" spans="1:11" ht="14.25" customHeight="1" x14ac:dyDescent="0.2">
      <c r="A29" s="10"/>
      <c r="B29" s="18"/>
      <c r="C29" s="19">
        <v>45197</v>
      </c>
      <c r="D29" s="20" t="s">
        <v>4</v>
      </c>
      <c r="E29" s="20"/>
      <c r="F29" s="21" t="s">
        <v>157</v>
      </c>
      <c r="G29" s="21"/>
      <c r="H29" s="21"/>
      <c r="I29" s="22">
        <v>55</v>
      </c>
      <c r="J29" s="23"/>
      <c r="K29" s="5"/>
    </row>
    <row r="30" spans="1:11" ht="14.25" customHeight="1" x14ac:dyDescent="0.2">
      <c r="A30" s="10"/>
      <c r="B30" s="18"/>
      <c r="C30" s="19">
        <v>45199</v>
      </c>
      <c r="D30" s="20" t="s">
        <v>11</v>
      </c>
      <c r="E30" s="20"/>
      <c r="F30" s="21" t="s">
        <v>12</v>
      </c>
      <c r="G30" s="21"/>
      <c r="H30" s="21"/>
      <c r="I30" s="22">
        <v>2915.55</v>
      </c>
      <c r="J30" s="23"/>
      <c r="K30" s="5"/>
    </row>
    <row r="31" spans="1:11" ht="14.25" customHeight="1" x14ac:dyDescent="0.2">
      <c r="A31" s="10"/>
      <c r="B31" s="18"/>
      <c r="C31" s="19"/>
      <c r="D31" s="20"/>
      <c r="E31" s="20"/>
      <c r="F31" s="21"/>
      <c r="G31" s="21"/>
      <c r="H31" s="21"/>
      <c r="I31" s="22"/>
      <c r="J31" s="23"/>
      <c r="K31" s="5"/>
    </row>
    <row r="32" spans="1:11" ht="14.25" customHeight="1" x14ac:dyDescent="0.2">
      <c r="A32" s="10"/>
      <c r="B32" s="18"/>
      <c r="C32" s="19"/>
      <c r="D32" s="20"/>
      <c r="E32" s="20"/>
      <c r="F32" s="21"/>
      <c r="G32" s="21"/>
      <c r="H32" s="21"/>
      <c r="I32" s="22"/>
      <c r="J32" s="23"/>
      <c r="K32" s="5"/>
    </row>
    <row r="33" spans="1:11" ht="14.25" customHeight="1" x14ac:dyDescent="0.2">
      <c r="A33" s="10"/>
      <c r="B33" s="18"/>
      <c r="C33" s="19"/>
      <c r="D33" s="20"/>
      <c r="E33" s="20"/>
      <c r="F33" s="21"/>
      <c r="G33" s="21"/>
      <c r="H33" s="21"/>
      <c r="I33" s="22"/>
      <c r="J33" s="23"/>
      <c r="K33" s="5"/>
    </row>
    <row r="34" spans="1:11" ht="14.25" customHeight="1" x14ac:dyDescent="0.2">
      <c r="A34" s="10"/>
      <c r="B34" s="18"/>
      <c r="C34" s="19"/>
      <c r="D34" s="20"/>
      <c r="E34" s="20"/>
      <c r="F34" s="21"/>
      <c r="G34" s="21"/>
      <c r="H34" s="21"/>
      <c r="I34" s="22"/>
      <c r="J34" s="23"/>
      <c r="K34" s="5"/>
    </row>
    <row r="35" spans="1:11" ht="14.25" customHeight="1" x14ac:dyDescent="0.2">
      <c r="A35" s="10"/>
      <c r="B35" s="18"/>
      <c r="C35" s="19"/>
      <c r="D35" s="20"/>
      <c r="E35" s="20"/>
      <c r="F35" s="21"/>
      <c r="G35" s="21"/>
      <c r="H35" s="21"/>
      <c r="I35" s="22"/>
      <c r="J35" s="23"/>
      <c r="K35" s="5"/>
    </row>
    <row r="36" spans="1:11" ht="14.25" customHeight="1" x14ac:dyDescent="0.2">
      <c r="A36" s="10"/>
      <c r="B36" s="18"/>
      <c r="C36" s="19"/>
      <c r="D36" s="20"/>
      <c r="E36" s="20"/>
      <c r="F36" s="21"/>
      <c r="G36" s="21"/>
      <c r="H36" s="21"/>
      <c r="I36" s="22"/>
      <c r="J36" s="23"/>
      <c r="K36" s="5"/>
    </row>
    <row r="37" spans="1:11" ht="14.25" customHeight="1" x14ac:dyDescent="0.2">
      <c r="A37" s="10"/>
      <c r="B37" s="18"/>
      <c r="C37" s="19"/>
      <c r="D37" s="20"/>
      <c r="E37" s="20"/>
      <c r="F37" s="21"/>
      <c r="G37" s="21"/>
      <c r="H37" s="21"/>
      <c r="I37" s="22"/>
      <c r="J37" s="23"/>
      <c r="K37" s="5"/>
    </row>
    <row r="38" spans="1:11" ht="14.25" customHeight="1" x14ac:dyDescent="0.2">
      <c r="A38" s="10"/>
      <c r="B38" s="18"/>
      <c r="C38" s="19"/>
      <c r="D38" s="20"/>
      <c r="E38" s="20"/>
      <c r="F38" s="21"/>
      <c r="G38" s="21"/>
      <c r="H38" s="21"/>
      <c r="I38" s="39"/>
      <c r="J38" s="23"/>
      <c r="K38" s="5"/>
    </row>
    <row r="39" spans="1:11" ht="14.25" customHeight="1" x14ac:dyDescent="0.2">
      <c r="A39" s="10"/>
      <c r="B39" s="18"/>
      <c r="C39" s="19"/>
      <c r="D39" s="20"/>
      <c r="E39" s="20"/>
      <c r="F39" s="21"/>
      <c r="G39" s="21"/>
      <c r="H39" s="21"/>
      <c r="I39" s="39"/>
      <c r="J39" s="23"/>
      <c r="K39" s="5"/>
    </row>
    <row r="40" spans="1:11" ht="14.25" customHeight="1" x14ac:dyDescent="0.2">
      <c r="A40" s="10"/>
      <c r="B40" s="18"/>
      <c r="C40" s="19"/>
      <c r="D40" s="20"/>
      <c r="E40" s="20"/>
      <c r="F40" s="21"/>
      <c r="G40" s="21"/>
      <c r="H40" s="21"/>
      <c r="I40" s="39"/>
      <c r="J40" s="23"/>
      <c r="K40" s="5"/>
    </row>
    <row r="41" spans="1:11" ht="14.25" customHeight="1" x14ac:dyDescent="0.2">
      <c r="A41" s="10"/>
      <c r="B41" s="18"/>
      <c r="C41" s="19"/>
      <c r="D41" s="20"/>
      <c r="E41" s="20"/>
      <c r="F41" s="21"/>
      <c r="G41" s="21"/>
      <c r="H41" s="21"/>
      <c r="I41" s="22"/>
      <c r="J41" s="23"/>
      <c r="K41" s="5"/>
    </row>
    <row r="42" spans="1:11" ht="14.25" customHeight="1" x14ac:dyDescent="0.2">
      <c r="A42" s="10"/>
      <c r="B42" s="18"/>
      <c r="C42" s="19"/>
      <c r="D42" s="20"/>
      <c r="E42" s="20"/>
      <c r="F42" s="21"/>
      <c r="G42" s="21"/>
      <c r="H42" s="21"/>
      <c r="I42" s="22"/>
      <c r="J42" s="23"/>
      <c r="K42" s="5"/>
    </row>
    <row r="43" spans="1:11" ht="14.25" customHeight="1" x14ac:dyDescent="0.2">
      <c r="A43" s="10"/>
      <c r="B43" s="18"/>
      <c r="C43" s="19"/>
      <c r="D43" s="20"/>
      <c r="E43" s="20"/>
      <c r="F43" s="21"/>
      <c r="G43" s="21"/>
      <c r="H43" s="21"/>
      <c r="I43" s="22"/>
      <c r="J43" s="23"/>
      <c r="K43" s="5"/>
    </row>
    <row r="44" spans="1:11" ht="14.25" customHeight="1" x14ac:dyDescent="0.2">
      <c r="A44" s="10"/>
      <c r="B44" s="18"/>
      <c r="C44" s="19"/>
      <c r="D44" s="20"/>
      <c r="E44" s="20"/>
      <c r="F44" s="21"/>
      <c r="G44" s="21"/>
      <c r="H44" s="21"/>
      <c r="I44" s="22"/>
      <c r="J44" s="23"/>
      <c r="K44" s="5"/>
    </row>
    <row r="45" spans="1:11" ht="14.25" customHeight="1" x14ac:dyDescent="0.2">
      <c r="A45" s="10"/>
      <c r="B45" s="18"/>
      <c r="C45" s="19"/>
      <c r="D45" s="20"/>
      <c r="E45" s="20"/>
      <c r="F45" s="21"/>
      <c r="G45" s="21"/>
      <c r="H45" s="21"/>
      <c r="I45" s="22"/>
      <c r="J45" s="23"/>
      <c r="K45" s="5"/>
    </row>
    <row r="46" spans="1:11" ht="14.25" customHeight="1" x14ac:dyDescent="0.2">
      <c r="A46" s="10"/>
      <c r="B46" s="18"/>
      <c r="C46" s="19"/>
      <c r="D46" s="20"/>
      <c r="E46" s="20"/>
      <c r="F46" s="21"/>
      <c r="G46" s="21"/>
      <c r="H46" s="21"/>
      <c r="I46" s="22"/>
      <c r="J46" s="23"/>
      <c r="K46" s="5"/>
    </row>
    <row r="47" spans="1:11" ht="14.25" customHeight="1" x14ac:dyDescent="0.2">
      <c r="A47" s="10"/>
      <c r="B47" s="18"/>
      <c r="C47" s="19"/>
      <c r="D47" s="38"/>
      <c r="E47" s="20"/>
      <c r="F47" s="21"/>
      <c r="G47" s="21"/>
      <c r="H47" s="21"/>
      <c r="I47" s="22"/>
      <c r="J47" s="23"/>
      <c r="K47" s="5"/>
    </row>
    <row r="48" spans="1:11" ht="14.25" customHeight="1" x14ac:dyDescent="0.2">
      <c r="A48" s="10"/>
      <c r="B48" s="18"/>
      <c r="C48" s="19"/>
      <c r="D48" s="20"/>
      <c r="E48" s="20"/>
      <c r="F48" s="21"/>
      <c r="G48" s="21"/>
      <c r="H48" s="21"/>
      <c r="I48" s="22"/>
      <c r="J48" s="23"/>
      <c r="K48" s="5"/>
    </row>
    <row r="49" spans="1:11" ht="14.25" customHeight="1" x14ac:dyDescent="0.2">
      <c r="A49" s="10"/>
      <c r="B49" s="18"/>
      <c r="C49" s="19"/>
      <c r="D49" s="20"/>
      <c r="E49" s="20"/>
      <c r="F49" s="21"/>
      <c r="G49" s="21"/>
      <c r="H49" s="21"/>
      <c r="I49" s="22"/>
      <c r="J49" s="23"/>
      <c r="K49" s="5"/>
    </row>
    <row r="50" spans="1:11" ht="14.25" customHeight="1" x14ac:dyDescent="0.2">
      <c r="A50" s="10"/>
      <c r="B50" s="18"/>
      <c r="C50" s="19"/>
      <c r="D50" s="20"/>
      <c r="E50" s="20"/>
      <c r="F50" s="21"/>
      <c r="G50" s="21"/>
      <c r="H50" s="21"/>
      <c r="I50" s="22"/>
      <c r="J50" s="23"/>
      <c r="K50" s="5"/>
    </row>
    <row r="51" spans="1:11" ht="14.25" customHeight="1" x14ac:dyDescent="0.2">
      <c r="A51" s="10"/>
      <c r="B51" s="18"/>
      <c r="C51" s="19"/>
      <c r="D51" s="20"/>
      <c r="E51" s="20"/>
      <c r="F51" s="21"/>
      <c r="G51" s="21"/>
      <c r="H51" s="21"/>
      <c r="I51" s="22"/>
      <c r="J51" s="23"/>
      <c r="K51" s="5"/>
    </row>
    <row r="52" spans="1:11" ht="14.25" customHeight="1" x14ac:dyDescent="0.2">
      <c r="A52" s="10"/>
      <c r="B52" s="18"/>
      <c r="C52" s="19"/>
      <c r="D52" s="20"/>
      <c r="E52" s="20"/>
      <c r="F52" s="21"/>
      <c r="G52" s="21"/>
      <c r="H52" s="21"/>
      <c r="I52" s="22"/>
      <c r="J52" s="23"/>
      <c r="K52" s="5"/>
    </row>
    <row r="53" spans="1:11" ht="14.25" customHeight="1" x14ac:dyDescent="0.2">
      <c r="A53" s="10"/>
      <c r="B53" s="18"/>
      <c r="C53" s="19"/>
      <c r="D53" s="20"/>
      <c r="E53" s="20"/>
      <c r="F53" s="21"/>
      <c r="G53" s="21"/>
      <c r="H53" s="21"/>
      <c r="I53" s="22"/>
      <c r="J53" s="23"/>
      <c r="K53" s="5"/>
    </row>
    <row r="54" spans="1:11" ht="14.25" customHeight="1" x14ac:dyDescent="0.2">
      <c r="A54" s="10"/>
      <c r="B54" s="18"/>
      <c r="C54" s="19"/>
      <c r="D54" s="20"/>
      <c r="E54" s="20"/>
      <c r="F54" s="21"/>
      <c r="G54" s="21"/>
      <c r="H54" s="21"/>
      <c r="I54" s="22"/>
      <c r="J54" s="23"/>
      <c r="K54" s="5"/>
    </row>
    <row r="55" spans="1:11" ht="14.25" customHeight="1" x14ac:dyDescent="0.2">
      <c r="A55" s="10"/>
      <c r="B55" s="18"/>
      <c r="C55" s="19"/>
      <c r="D55" s="20"/>
      <c r="E55" s="20"/>
      <c r="F55" s="21"/>
      <c r="G55" s="21"/>
      <c r="H55" s="21"/>
      <c r="I55" s="22"/>
      <c r="J55" s="23"/>
      <c r="K55" s="5"/>
    </row>
    <row r="56" spans="1:11" ht="14.25" customHeight="1" x14ac:dyDescent="0.2">
      <c r="A56" s="10"/>
      <c r="B56" s="18"/>
      <c r="C56" s="19"/>
      <c r="D56" s="20"/>
      <c r="E56" s="20"/>
      <c r="F56" s="21"/>
      <c r="G56" s="21"/>
      <c r="H56" s="21"/>
      <c r="I56" s="22"/>
      <c r="J56" s="23"/>
      <c r="K56" s="5"/>
    </row>
    <row r="57" spans="1:11" ht="14.25" customHeight="1" x14ac:dyDescent="0.2">
      <c r="A57" s="10"/>
      <c r="B57" s="18"/>
      <c r="C57" s="19"/>
      <c r="D57" s="20"/>
      <c r="E57" s="20"/>
      <c r="F57" s="21"/>
      <c r="G57" s="21"/>
      <c r="H57" s="21"/>
      <c r="I57" s="22"/>
      <c r="J57" s="23"/>
      <c r="K57" s="5"/>
    </row>
    <row r="58" spans="1:11" ht="14.25" customHeight="1" x14ac:dyDescent="0.2">
      <c r="A58" s="10"/>
      <c r="B58" s="18"/>
      <c r="C58" s="19"/>
      <c r="D58" s="20"/>
      <c r="E58" s="20"/>
      <c r="F58" s="21"/>
      <c r="G58" s="21"/>
      <c r="H58" s="21"/>
      <c r="I58" s="22"/>
      <c r="J58" s="23"/>
      <c r="K58" s="5"/>
    </row>
    <row r="59" spans="1:11" ht="14.25" customHeight="1" x14ac:dyDescent="0.2">
      <c r="A59" s="10"/>
      <c r="B59" s="25"/>
      <c r="C59" s="26"/>
      <c r="D59" s="27"/>
      <c r="E59" s="27"/>
      <c r="F59" s="27"/>
      <c r="G59" s="27"/>
      <c r="H59" s="27"/>
      <c r="I59" s="28"/>
      <c r="J59" s="29"/>
      <c r="K59" s="5"/>
    </row>
    <row r="60" spans="1:11" ht="14.25" customHeight="1" x14ac:dyDescent="0.2">
      <c r="A60" s="10"/>
      <c r="B60" s="18"/>
      <c r="C60" s="24"/>
      <c r="D60" s="20"/>
      <c r="E60" s="30" t="s">
        <v>6</v>
      </c>
      <c r="F60" s="20"/>
      <c r="G60" s="20"/>
      <c r="H60" s="20"/>
      <c r="I60" s="31">
        <f>SUM(I13:I58)</f>
        <v>89071.96</v>
      </c>
      <c r="J60" s="23"/>
      <c r="K60" s="5"/>
    </row>
    <row r="61" spans="1:11" ht="14.25" customHeight="1" x14ac:dyDescent="0.2">
      <c r="A61" s="10"/>
      <c r="B61" s="32"/>
      <c r="C61" s="33"/>
      <c r="D61" s="33"/>
      <c r="E61" s="34"/>
      <c r="F61" s="34"/>
      <c r="G61" s="34"/>
      <c r="H61" s="34"/>
      <c r="I61" s="35"/>
      <c r="J61" s="36"/>
      <c r="K61" s="5"/>
    </row>
    <row r="62" spans="1:11" ht="14.25" customHeight="1" x14ac:dyDescent="0.2">
      <c r="A62" s="1"/>
      <c r="B62" s="24"/>
      <c r="C62" s="24"/>
      <c r="D62" s="24"/>
      <c r="E62" s="20"/>
      <c r="F62" s="20"/>
      <c r="G62" s="20"/>
      <c r="H62" s="20"/>
      <c r="I62" s="22"/>
      <c r="J62" s="24"/>
      <c r="K62" s="1"/>
    </row>
    <row r="63" spans="1:11" ht="14.25" customHeight="1" x14ac:dyDescent="0.2">
      <c r="A63" s="1"/>
      <c r="B63" s="24"/>
      <c r="C63" s="19"/>
      <c r="D63" s="20"/>
      <c r="E63" s="20"/>
      <c r="F63" s="21"/>
      <c r="G63" s="21"/>
      <c r="H63" s="21"/>
      <c r="I63" s="22"/>
      <c r="J63" s="24"/>
      <c r="K63" s="1"/>
    </row>
    <row r="64" spans="1:11" ht="14.25" customHeight="1" x14ac:dyDescent="0.2">
      <c r="A64" s="1"/>
      <c r="B64" s="24"/>
      <c r="C64" s="19"/>
      <c r="D64" s="20"/>
      <c r="E64" s="20"/>
      <c r="F64" s="21"/>
      <c r="G64" s="21"/>
      <c r="H64" s="21"/>
      <c r="I64" s="22"/>
      <c r="J64" s="24"/>
      <c r="K64" s="1"/>
    </row>
    <row r="65" spans="1:11" ht="14.25" customHeight="1" x14ac:dyDescent="0.2">
      <c r="A65" s="1"/>
      <c r="B65" s="24"/>
      <c r="C65" s="24"/>
      <c r="D65" s="20"/>
      <c r="E65" s="44"/>
      <c r="F65" s="45"/>
      <c r="G65" s="20"/>
      <c r="H65" s="20"/>
      <c r="I65" s="22"/>
      <c r="J65" s="24"/>
      <c r="K65" s="1"/>
    </row>
    <row r="66" spans="1:11" ht="14.25" customHeight="1" x14ac:dyDescent="0.2">
      <c r="A66" s="1"/>
      <c r="B66" s="24"/>
      <c r="C66" s="24"/>
      <c r="D66" s="20"/>
      <c r="E66" s="20"/>
      <c r="F66" s="20"/>
      <c r="G66" s="20"/>
      <c r="H66" s="20"/>
      <c r="I66" s="22"/>
      <c r="J66" s="24"/>
      <c r="K66" s="1"/>
    </row>
    <row r="67" spans="1:11" ht="14.25" customHeight="1" x14ac:dyDescent="0.2">
      <c r="A67" s="1"/>
      <c r="B67" s="24"/>
      <c r="C67" s="24"/>
      <c r="D67" s="20"/>
      <c r="E67" s="30"/>
      <c r="F67" s="20"/>
      <c r="G67" s="20"/>
      <c r="H67" s="20"/>
      <c r="I67" s="37"/>
      <c r="J67" s="24"/>
      <c r="K67" s="1"/>
    </row>
    <row r="68" spans="1:11" ht="14.25" customHeight="1" x14ac:dyDescent="0.2">
      <c r="A68" s="1"/>
      <c r="B68" s="24"/>
      <c r="C68" s="24"/>
      <c r="D68" s="24"/>
      <c r="E68" s="20"/>
      <c r="F68" s="20"/>
      <c r="G68" s="20"/>
      <c r="H68" s="20"/>
      <c r="I68" s="22"/>
      <c r="J68" s="24"/>
      <c r="K68" s="1"/>
    </row>
    <row r="69" spans="1:11" ht="14.25" customHeight="1" x14ac:dyDescent="0.2">
      <c r="A69" s="1"/>
      <c r="B69" s="1"/>
      <c r="C69" s="1"/>
      <c r="D69" s="1"/>
      <c r="E69" s="1"/>
      <c r="F69" s="1"/>
      <c r="G69" s="1"/>
      <c r="H69" s="1"/>
      <c r="I69" s="1"/>
      <c r="J69" s="1"/>
      <c r="K69" s="1"/>
    </row>
    <row r="70" spans="1:11" ht="14.25" customHeight="1" x14ac:dyDescent="0.2">
      <c r="A70" s="1"/>
      <c r="B70" s="1"/>
      <c r="C70" s="1"/>
      <c r="D70" s="1"/>
      <c r="E70" s="1"/>
      <c r="F70" s="1"/>
      <c r="G70" s="1"/>
      <c r="H70" s="1"/>
      <c r="I70" s="1"/>
      <c r="J70" s="1"/>
      <c r="K70" s="1"/>
    </row>
    <row r="71" spans="1:11" ht="14.25" customHeight="1" x14ac:dyDescent="0.2">
      <c r="A71" s="1"/>
      <c r="B71" s="1"/>
      <c r="C71" s="1"/>
      <c r="D71" s="1"/>
      <c r="E71" s="1"/>
      <c r="F71" s="1"/>
      <c r="G71" s="1"/>
      <c r="H71" s="1"/>
      <c r="I71" s="1"/>
      <c r="J71" s="1"/>
      <c r="K71" s="1"/>
    </row>
    <row r="72" spans="1:11" ht="0.75" customHeight="1" x14ac:dyDescent="0.2">
      <c r="A72" s="1"/>
      <c r="B72" s="11"/>
      <c r="C72" s="11"/>
      <c r="D72" s="11"/>
      <c r="E72" s="11"/>
      <c r="F72" s="11"/>
      <c r="G72" s="11"/>
      <c r="H72" s="11"/>
      <c r="I72" s="11"/>
      <c r="J72" s="11"/>
      <c r="K72" s="1"/>
    </row>
    <row r="73" spans="1:11" ht="14.25" customHeight="1" x14ac:dyDescent="0.2">
      <c r="A73" s="1"/>
      <c r="B73" s="42" t="s">
        <v>7</v>
      </c>
      <c r="C73" s="43"/>
      <c r="D73" s="43"/>
      <c r="E73" s="43"/>
      <c r="F73" s="43"/>
      <c r="G73" s="43"/>
      <c r="H73" s="43"/>
      <c r="I73" s="43"/>
      <c r="J73" s="43"/>
      <c r="K73" s="1"/>
    </row>
    <row r="74" spans="1:11" ht="14.25" customHeight="1" x14ac:dyDescent="0.2">
      <c r="A74" s="1"/>
      <c r="B74" s="42" t="s">
        <v>8</v>
      </c>
      <c r="C74" s="43"/>
      <c r="D74" s="43"/>
      <c r="E74" s="43"/>
      <c r="F74" s="43"/>
      <c r="G74" s="43"/>
      <c r="H74" s="43"/>
      <c r="I74" s="43"/>
      <c r="J74" s="43"/>
      <c r="K74" s="1"/>
    </row>
    <row r="75" spans="1:11" ht="14.25" customHeight="1" x14ac:dyDescent="0.2">
      <c r="A75" s="1"/>
      <c r="B75" s="1"/>
      <c r="C75" s="1"/>
      <c r="D75" s="1"/>
      <c r="E75" s="1"/>
      <c r="F75" s="1"/>
      <c r="G75" s="1"/>
      <c r="H75" s="1"/>
      <c r="I75" s="1"/>
      <c r="J75" s="1"/>
      <c r="K75" s="1"/>
    </row>
    <row r="76" spans="1:11" ht="14.25" customHeight="1" x14ac:dyDescent="0.2">
      <c r="A76" s="1"/>
      <c r="B76" s="1"/>
      <c r="C76" s="1"/>
      <c r="D76" s="1"/>
      <c r="E76" s="1"/>
      <c r="F76" s="1"/>
      <c r="G76" s="1"/>
      <c r="H76" s="1"/>
      <c r="I76" s="1"/>
      <c r="J76" s="1"/>
      <c r="K76" s="1"/>
    </row>
    <row r="77" spans="1:11" ht="14.25" customHeight="1" x14ac:dyDescent="0.2">
      <c r="A77" s="1"/>
      <c r="B77" s="1"/>
      <c r="C77" s="1"/>
      <c r="D77" s="1"/>
      <c r="E77" s="1"/>
      <c r="F77" s="1"/>
      <c r="G77" s="1"/>
      <c r="H77" s="1"/>
      <c r="I77" s="1"/>
      <c r="J77" s="1"/>
      <c r="K77" s="1"/>
    </row>
    <row r="78" spans="1:11" ht="14.25" customHeight="1" x14ac:dyDescent="0.2">
      <c r="A78" s="1"/>
      <c r="B78" s="1"/>
      <c r="C78" s="1"/>
      <c r="D78" s="1"/>
      <c r="E78" s="1"/>
      <c r="F78" s="1"/>
      <c r="G78" s="1"/>
      <c r="H78" s="1"/>
      <c r="I78" s="1"/>
      <c r="J78" s="1"/>
      <c r="K78" s="1"/>
    </row>
    <row r="79" spans="1:11" ht="14.25" customHeight="1" x14ac:dyDescent="0.2">
      <c r="A79" s="1"/>
      <c r="B79" s="1"/>
      <c r="C79" s="1"/>
      <c r="D79" s="1"/>
      <c r="E79" s="1"/>
      <c r="F79" s="1"/>
      <c r="G79" s="1"/>
      <c r="H79" s="1"/>
      <c r="I79" s="1"/>
      <c r="J79" s="1"/>
      <c r="K79" s="1"/>
    </row>
    <row r="80" spans="1:11" ht="14.25" customHeight="1" x14ac:dyDescent="0.2">
      <c r="A80" s="1"/>
      <c r="B80" s="1"/>
      <c r="C80" s="1"/>
      <c r="D80" s="1"/>
      <c r="E80" s="1"/>
      <c r="F80" s="1"/>
      <c r="G80" s="1"/>
      <c r="H80" s="1"/>
      <c r="I80" s="1"/>
      <c r="J80" s="1"/>
      <c r="K80" s="1"/>
    </row>
    <row r="81" spans="1:11" ht="14.25" customHeight="1" x14ac:dyDescent="0.2">
      <c r="A81" s="1"/>
      <c r="B81" s="1"/>
      <c r="C81" s="1"/>
      <c r="D81" s="1"/>
      <c r="E81" s="1"/>
      <c r="F81" s="1"/>
      <c r="G81" s="1"/>
      <c r="H81" s="1"/>
      <c r="I81" s="1"/>
      <c r="J81" s="1"/>
      <c r="K81" s="1"/>
    </row>
    <row r="82" spans="1:11" ht="14.25" customHeight="1" x14ac:dyDescent="0.2">
      <c r="A82" s="1"/>
      <c r="B82" s="1"/>
      <c r="C82" s="1"/>
      <c r="D82" s="1"/>
      <c r="E82" s="1"/>
      <c r="F82" s="1"/>
      <c r="G82" s="1"/>
      <c r="H82" s="1"/>
      <c r="I82" s="1"/>
      <c r="J82" s="1"/>
      <c r="K82" s="1"/>
    </row>
    <row r="83" spans="1:11" ht="14.25" customHeight="1" x14ac:dyDescent="0.2">
      <c r="A83" s="1"/>
      <c r="B83" s="1"/>
      <c r="C83" s="1"/>
      <c r="D83" s="1"/>
      <c r="E83" s="1"/>
      <c r="F83" s="1"/>
      <c r="G83" s="1"/>
      <c r="H83" s="1"/>
      <c r="I83" s="1"/>
      <c r="J83" s="1"/>
      <c r="K83" s="1"/>
    </row>
    <row r="84" spans="1:11" ht="14.25" customHeight="1" x14ac:dyDescent="0.2">
      <c r="A84" s="1"/>
      <c r="B84" s="1"/>
      <c r="C84" s="1"/>
      <c r="D84" s="1"/>
      <c r="E84" s="1"/>
      <c r="F84" s="1"/>
      <c r="G84" s="1"/>
      <c r="H84" s="1"/>
      <c r="I84" s="1"/>
      <c r="J84" s="1"/>
      <c r="K84" s="1"/>
    </row>
    <row r="85" spans="1:11" ht="14.25" customHeight="1" x14ac:dyDescent="0.2">
      <c r="A85" s="1"/>
      <c r="B85" s="1"/>
      <c r="C85" s="1"/>
      <c r="D85" s="1"/>
      <c r="E85" s="1"/>
      <c r="F85" s="1"/>
      <c r="G85" s="1"/>
      <c r="H85" s="1"/>
      <c r="I85" s="1"/>
      <c r="J85" s="1"/>
      <c r="K85" s="1"/>
    </row>
    <row r="86" spans="1:11" ht="14.25" customHeight="1" x14ac:dyDescent="0.2">
      <c r="A86" s="1"/>
      <c r="B86" s="1"/>
      <c r="C86" s="1"/>
      <c r="D86" s="1"/>
      <c r="E86" s="1"/>
      <c r="F86" s="1"/>
      <c r="G86" s="1"/>
      <c r="H86" s="1"/>
      <c r="I86" s="1"/>
      <c r="J86" s="1"/>
      <c r="K86" s="1"/>
    </row>
    <row r="87" spans="1:11" ht="14.25" customHeight="1" x14ac:dyDescent="0.2">
      <c r="A87" s="1"/>
      <c r="B87" s="1"/>
      <c r="C87" s="1"/>
      <c r="D87" s="1"/>
      <c r="E87" s="1"/>
      <c r="F87" s="1"/>
      <c r="G87" s="1"/>
      <c r="H87" s="1"/>
      <c r="I87" s="1"/>
      <c r="J87" s="1"/>
      <c r="K87" s="1"/>
    </row>
    <row r="88" spans="1:11" ht="14.25" customHeight="1" x14ac:dyDescent="0.2">
      <c r="A88" s="1"/>
      <c r="B88" s="1"/>
      <c r="C88" s="1"/>
      <c r="D88" s="1"/>
      <c r="E88" s="1"/>
      <c r="F88" s="1"/>
      <c r="G88" s="1"/>
      <c r="H88" s="1"/>
      <c r="I88" s="1"/>
      <c r="J88" s="1"/>
      <c r="K88" s="1"/>
    </row>
    <row r="89" spans="1:11" ht="14.25" customHeight="1" x14ac:dyDescent="0.2">
      <c r="A89" s="1"/>
      <c r="B89" s="1"/>
      <c r="C89" s="1"/>
      <c r="D89" s="1"/>
      <c r="E89" s="1"/>
      <c r="F89" s="1"/>
      <c r="G89" s="1"/>
      <c r="H89" s="1"/>
      <c r="I89" s="1"/>
      <c r="J89" s="1"/>
      <c r="K89" s="1"/>
    </row>
    <row r="90" spans="1:11" ht="14.25" customHeight="1" x14ac:dyDescent="0.2">
      <c r="A90" s="1"/>
      <c r="B90" s="1"/>
      <c r="C90" s="1"/>
      <c r="D90" s="1"/>
      <c r="E90" s="1"/>
      <c r="F90" s="1"/>
      <c r="G90" s="1"/>
      <c r="H90" s="1"/>
      <c r="I90" s="1"/>
      <c r="J90" s="1"/>
      <c r="K90" s="1"/>
    </row>
    <row r="91" spans="1:11" ht="14.25" customHeight="1" x14ac:dyDescent="0.2">
      <c r="A91" s="1"/>
      <c r="B91" s="1"/>
      <c r="C91" s="1"/>
      <c r="D91" s="1"/>
      <c r="E91" s="1"/>
      <c r="F91" s="1"/>
      <c r="G91" s="1"/>
      <c r="H91" s="1"/>
      <c r="I91" s="1"/>
      <c r="J91" s="1"/>
      <c r="K91" s="1"/>
    </row>
    <row r="92" spans="1:11" ht="14.25" customHeight="1" x14ac:dyDescent="0.2">
      <c r="A92" s="1"/>
      <c r="B92" s="1"/>
      <c r="C92" s="1"/>
      <c r="D92" s="1"/>
      <c r="E92" s="1"/>
      <c r="F92" s="1"/>
      <c r="G92" s="1"/>
      <c r="H92" s="1"/>
      <c r="I92" s="1"/>
      <c r="J92" s="1"/>
      <c r="K92" s="1"/>
    </row>
    <row r="93" spans="1:11" ht="14.25" customHeight="1" x14ac:dyDescent="0.2">
      <c r="A93" s="1"/>
      <c r="B93" s="1"/>
      <c r="C93" s="1"/>
      <c r="D93" s="1"/>
      <c r="E93" s="1"/>
      <c r="F93" s="1"/>
      <c r="G93" s="1"/>
      <c r="H93" s="1"/>
      <c r="I93" s="1"/>
      <c r="J93" s="1"/>
      <c r="K93" s="1"/>
    </row>
    <row r="94" spans="1:11" ht="14.25" customHeight="1" x14ac:dyDescent="0.2">
      <c r="A94" s="1"/>
      <c r="B94" s="1"/>
      <c r="C94" s="1"/>
      <c r="D94" s="1"/>
      <c r="E94" s="1"/>
      <c r="F94" s="1"/>
      <c r="G94" s="1"/>
      <c r="H94" s="1"/>
      <c r="I94" s="1"/>
      <c r="J94" s="1"/>
      <c r="K94" s="1"/>
    </row>
    <row r="95" spans="1:11" ht="14.25" customHeight="1" x14ac:dyDescent="0.2">
      <c r="A95" s="1"/>
      <c r="B95" s="1"/>
      <c r="C95" s="1"/>
      <c r="D95" s="1"/>
      <c r="E95" s="1"/>
      <c r="F95" s="1"/>
      <c r="G95" s="1"/>
      <c r="H95" s="1"/>
      <c r="I95" s="1"/>
      <c r="J95" s="1"/>
      <c r="K95" s="1"/>
    </row>
    <row r="96" spans="1:11" ht="14.25" customHeight="1" x14ac:dyDescent="0.2">
      <c r="A96" s="1"/>
      <c r="B96" s="1"/>
      <c r="C96" s="1"/>
      <c r="D96" s="1"/>
      <c r="E96" s="1"/>
      <c r="F96" s="1"/>
      <c r="G96" s="1"/>
      <c r="H96" s="1"/>
      <c r="I96" s="1"/>
      <c r="J96" s="1"/>
      <c r="K96" s="1"/>
    </row>
    <row r="97" spans="1:11" ht="14.25" customHeight="1" x14ac:dyDescent="0.2">
      <c r="A97" s="1"/>
      <c r="B97" s="1"/>
      <c r="C97" s="1"/>
      <c r="D97" s="1"/>
      <c r="E97" s="1"/>
      <c r="F97" s="1"/>
      <c r="G97" s="1"/>
      <c r="H97" s="1"/>
      <c r="I97" s="1"/>
      <c r="J97" s="1"/>
      <c r="K97" s="1"/>
    </row>
    <row r="98" spans="1:11" ht="14.25" customHeight="1" x14ac:dyDescent="0.2">
      <c r="A98" s="1"/>
      <c r="B98" s="1"/>
      <c r="C98" s="1"/>
      <c r="D98" s="1"/>
      <c r="E98" s="1"/>
      <c r="F98" s="1"/>
      <c r="G98" s="1"/>
      <c r="H98" s="1"/>
      <c r="I98" s="1"/>
      <c r="J98" s="1"/>
      <c r="K98" s="1"/>
    </row>
    <row r="99" spans="1:11" ht="14.25" customHeight="1" x14ac:dyDescent="0.2">
      <c r="A99" s="1"/>
      <c r="B99" s="1"/>
      <c r="C99" s="1"/>
      <c r="D99" s="1"/>
      <c r="E99" s="1"/>
      <c r="F99" s="1"/>
      <c r="G99" s="1"/>
      <c r="H99" s="1"/>
      <c r="I99" s="1"/>
      <c r="J99" s="1"/>
      <c r="K99" s="1"/>
    </row>
    <row r="100" spans="1:11" ht="14.25" customHeight="1" x14ac:dyDescent="0.2">
      <c r="A100" s="1"/>
      <c r="B100" s="1"/>
      <c r="C100" s="1"/>
      <c r="D100" s="1"/>
      <c r="E100" s="1"/>
      <c r="F100" s="1"/>
      <c r="G100" s="1"/>
      <c r="H100" s="1"/>
      <c r="I100" s="1"/>
      <c r="J100" s="1"/>
      <c r="K100" s="1"/>
    </row>
    <row r="101" spans="1:11" ht="14.25" customHeight="1" x14ac:dyDescent="0.2">
      <c r="A101" s="1"/>
      <c r="B101" s="1"/>
      <c r="C101" s="1"/>
      <c r="D101" s="1"/>
      <c r="E101" s="1"/>
      <c r="F101" s="1"/>
      <c r="G101" s="1"/>
      <c r="H101" s="1"/>
      <c r="I101" s="1"/>
      <c r="J101" s="1"/>
      <c r="K101" s="1"/>
    </row>
    <row r="102" spans="1:11" ht="14.25" customHeight="1" x14ac:dyDescent="0.2">
      <c r="A102" s="1"/>
      <c r="B102" s="1"/>
      <c r="C102" s="1"/>
      <c r="D102" s="1"/>
      <c r="E102" s="1"/>
      <c r="F102" s="1"/>
      <c r="G102" s="1"/>
      <c r="H102" s="1"/>
      <c r="I102" s="1"/>
      <c r="J102" s="1"/>
      <c r="K102" s="1"/>
    </row>
    <row r="103" spans="1:11" ht="14.25" customHeight="1" x14ac:dyDescent="0.2">
      <c r="A103" s="1"/>
      <c r="B103" s="1"/>
      <c r="C103" s="1"/>
      <c r="D103" s="1"/>
      <c r="E103" s="1"/>
      <c r="F103" s="1"/>
      <c r="G103" s="1"/>
      <c r="H103" s="1"/>
      <c r="I103" s="1"/>
      <c r="J103" s="1"/>
      <c r="K103" s="1"/>
    </row>
    <row r="104" spans="1:11" ht="14.25" customHeight="1" x14ac:dyDescent="0.2">
      <c r="A104" s="1"/>
      <c r="B104" s="1"/>
      <c r="C104" s="1"/>
      <c r="D104" s="1"/>
      <c r="E104" s="1"/>
      <c r="F104" s="1"/>
      <c r="G104" s="1"/>
      <c r="H104" s="1"/>
      <c r="I104" s="1"/>
      <c r="J104" s="1"/>
      <c r="K104" s="1"/>
    </row>
    <row r="105" spans="1:11" ht="14.25" customHeight="1" x14ac:dyDescent="0.2">
      <c r="A105" s="1"/>
      <c r="B105" s="1"/>
      <c r="C105" s="1"/>
      <c r="D105" s="1"/>
      <c r="E105" s="1"/>
      <c r="F105" s="1"/>
      <c r="G105" s="1"/>
      <c r="H105" s="1"/>
      <c r="I105" s="1"/>
      <c r="J105" s="1"/>
      <c r="K105" s="1"/>
    </row>
    <row r="106" spans="1:11" ht="14.25" customHeight="1" x14ac:dyDescent="0.2">
      <c r="A106" s="1"/>
      <c r="B106" s="1"/>
      <c r="C106" s="1"/>
      <c r="D106" s="1"/>
      <c r="E106" s="1"/>
      <c r="F106" s="1"/>
      <c r="G106" s="1"/>
      <c r="H106" s="1"/>
      <c r="I106" s="1"/>
      <c r="J106" s="1"/>
      <c r="K106" s="1"/>
    </row>
    <row r="107" spans="1:11" ht="14.25" customHeight="1" x14ac:dyDescent="0.2">
      <c r="A107" s="1"/>
      <c r="B107" s="1"/>
      <c r="C107" s="1"/>
      <c r="D107" s="1"/>
      <c r="E107" s="1"/>
      <c r="F107" s="1"/>
      <c r="G107" s="1"/>
      <c r="H107" s="1"/>
      <c r="I107" s="1"/>
      <c r="J107" s="1"/>
      <c r="K107" s="1"/>
    </row>
    <row r="108" spans="1:11" ht="14.25" customHeight="1" x14ac:dyDescent="0.2">
      <c r="A108" s="1"/>
      <c r="B108" s="1"/>
      <c r="C108" s="1"/>
      <c r="D108" s="1"/>
      <c r="E108" s="1"/>
      <c r="F108" s="1"/>
      <c r="G108" s="1"/>
      <c r="H108" s="1"/>
      <c r="I108" s="1"/>
      <c r="J108" s="1"/>
      <c r="K108" s="1"/>
    </row>
    <row r="109" spans="1:11" ht="14.25" customHeight="1" x14ac:dyDescent="0.2">
      <c r="A109" s="1"/>
      <c r="B109" s="1"/>
      <c r="C109" s="1"/>
      <c r="D109" s="1"/>
      <c r="E109" s="1"/>
      <c r="F109" s="1"/>
      <c r="G109" s="1"/>
      <c r="H109" s="1"/>
      <c r="I109" s="1"/>
      <c r="J109" s="1"/>
      <c r="K109" s="1"/>
    </row>
    <row r="110" spans="1:11" ht="14.25" customHeight="1" x14ac:dyDescent="0.2">
      <c r="A110" s="1"/>
      <c r="B110" s="1"/>
      <c r="C110" s="1"/>
      <c r="D110" s="1"/>
      <c r="E110" s="1"/>
      <c r="F110" s="1"/>
      <c r="G110" s="1"/>
      <c r="H110" s="1"/>
      <c r="I110" s="1"/>
      <c r="J110" s="1"/>
      <c r="K110" s="1"/>
    </row>
    <row r="111" spans="1:11" ht="14.25" customHeight="1" x14ac:dyDescent="0.2">
      <c r="A111" s="1"/>
      <c r="B111" s="1"/>
      <c r="C111" s="1"/>
      <c r="D111" s="1"/>
      <c r="E111" s="1"/>
      <c r="F111" s="1"/>
      <c r="G111" s="1"/>
      <c r="H111" s="1"/>
      <c r="I111" s="1"/>
      <c r="J111" s="1"/>
      <c r="K111" s="1"/>
    </row>
    <row r="112" spans="1:11" ht="14.25" customHeight="1" x14ac:dyDescent="0.2">
      <c r="A112" s="1"/>
      <c r="B112" s="1"/>
      <c r="C112" s="1"/>
      <c r="D112" s="1"/>
      <c r="E112" s="1"/>
      <c r="F112" s="1"/>
      <c r="G112" s="1"/>
      <c r="H112" s="1"/>
      <c r="I112" s="1"/>
      <c r="J112" s="1"/>
      <c r="K112" s="1"/>
    </row>
    <row r="113" spans="1:11" ht="14.25" customHeight="1" x14ac:dyDescent="0.2">
      <c r="A113" s="1"/>
      <c r="B113" s="1"/>
      <c r="C113" s="1"/>
      <c r="D113" s="1"/>
      <c r="E113" s="1"/>
      <c r="F113" s="1"/>
      <c r="G113" s="1"/>
      <c r="H113" s="1"/>
      <c r="I113" s="1"/>
      <c r="J113" s="1"/>
      <c r="K113" s="1"/>
    </row>
    <row r="114" spans="1:11" ht="14.25" customHeight="1" x14ac:dyDescent="0.2">
      <c r="A114" s="1"/>
      <c r="B114" s="1"/>
      <c r="C114" s="1"/>
      <c r="D114" s="1"/>
      <c r="E114" s="1"/>
      <c r="F114" s="1"/>
      <c r="G114" s="1"/>
      <c r="H114" s="1"/>
      <c r="I114" s="1"/>
      <c r="J114" s="1"/>
      <c r="K114" s="1"/>
    </row>
    <row r="115" spans="1:11" ht="14.25" customHeight="1" x14ac:dyDescent="0.2">
      <c r="A115" s="1"/>
      <c r="B115" s="1"/>
      <c r="C115" s="1"/>
      <c r="D115" s="1"/>
      <c r="E115" s="1"/>
      <c r="F115" s="1"/>
      <c r="G115" s="1"/>
      <c r="H115" s="1"/>
      <c r="I115" s="1"/>
      <c r="J115" s="1"/>
      <c r="K115" s="1"/>
    </row>
    <row r="116" spans="1:11" ht="14.25" customHeight="1" x14ac:dyDescent="0.2">
      <c r="A116" s="1"/>
      <c r="B116" s="1"/>
      <c r="C116" s="1"/>
      <c r="D116" s="1"/>
      <c r="E116" s="1"/>
      <c r="F116" s="1"/>
      <c r="G116" s="1"/>
      <c r="H116" s="1"/>
      <c r="I116" s="1"/>
      <c r="J116" s="1"/>
      <c r="K116" s="1"/>
    </row>
    <row r="117" spans="1:11" ht="14.25" customHeight="1" x14ac:dyDescent="0.2">
      <c r="A117" s="1"/>
      <c r="B117" s="1"/>
      <c r="C117" s="1"/>
      <c r="D117" s="1"/>
      <c r="E117" s="1"/>
      <c r="F117" s="1"/>
      <c r="G117" s="1"/>
      <c r="H117" s="1"/>
      <c r="I117" s="1"/>
      <c r="J117" s="1"/>
      <c r="K117" s="1"/>
    </row>
    <row r="118" spans="1:11" ht="14.25" customHeight="1" x14ac:dyDescent="0.2">
      <c r="A118" s="1"/>
      <c r="B118" s="1"/>
      <c r="C118" s="1"/>
      <c r="D118" s="1"/>
      <c r="E118" s="1"/>
      <c r="F118" s="1"/>
      <c r="G118" s="1"/>
      <c r="H118" s="1"/>
      <c r="I118" s="1"/>
      <c r="J118" s="1"/>
      <c r="K118" s="1"/>
    </row>
    <row r="119" spans="1:11" ht="14.25" customHeight="1" x14ac:dyDescent="0.2">
      <c r="A119" s="1"/>
      <c r="B119" s="1"/>
      <c r="C119" s="1"/>
      <c r="D119" s="1"/>
      <c r="E119" s="1"/>
      <c r="F119" s="1"/>
      <c r="G119" s="1"/>
      <c r="H119" s="1"/>
      <c r="I119" s="1"/>
      <c r="J119" s="1"/>
      <c r="K119" s="1"/>
    </row>
    <row r="120" spans="1:11" ht="14.25" customHeight="1" x14ac:dyDescent="0.2">
      <c r="A120" s="1"/>
      <c r="B120" s="1"/>
      <c r="C120" s="1"/>
      <c r="D120" s="1"/>
      <c r="E120" s="1"/>
      <c r="F120" s="1"/>
      <c r="G120" s="1"/>
      <c r="H120" s="1"/>
      <c r="I120" s="1"/>
      <c r="J120" s="1"/>
      <c r="K120" s="1"/>
    </row>
    <row r="121" spans="1:11" ht="14.25" customHeight="1" x14ac:dyDescent="0.2">
      <c r="A121" s="1"/>
      <c r="B121" s="1"/>
      <c r="C121" s="1"/>
      <c r="D121" s="1"/>
      <c r="E121" s="1"/>
      <c r="F121" s="1"/>
      <c r="G121" s="1"/>
      <c r="H121" s="1"/>
      <c r="I121" s="1"/>
      <c r="J121" s="1"/>
      <c r="K121" s="1"/>
    </row>
    <row r="122" spans="1:11" ht="14.25" customHeight="1" x14ac:dyDescent="0.2">
      <c r="A122" s="1"/>
      <c r="B122" s="1"/>
      <c r="C122" s="1"/>
      <c r="D122" s="1"/>
      <c r="E122" s="1"/>
      <c r="F122" s="1"/>
      <c r="G122" s="1"/>
      <c r="H122" s="1"/>
      <c r="I122" s="1"/>
      <c r="J122" s="1"/>
      <c r="K122" s="1"/>
    </row>
    <row r="123" spans="1:11" ht="14.25" customHeight="1" x14ac:dyDescent="0.2">
      <c r="A123" s="1"/>
      <c r="B123" s="1"/>
      <c r="C123" s="1"/>
      <c r="D123" s="1"/>
      <c r="E123" s="1"/>
      <c r="F123" s="1"/>
      <c r="G123" s="1"/>
      <c r="H123" s="1"/>
      <c r="I123" s="1"/>
      <c r="J123" s="1"/>
      <c r="K123" s="1"/>
    </row>
    <row r="124" spans="1:11" ht="14.25" customHeight="1" x14ac:dyDescent="0.2">
      <c r="A124" s="1"/>
      <c r="B124" s="1"/>
      <c r="C124" s="1"/>
      <c r="D124" s="1"/>
      <c r="E124" s="1"/>
      <c r="F124" s="1"/>
      <c r="G124" s="1"/>
      <c r="H124" s="1"/>
      <c r="I124" s="1"/>
      <c r="J124" s="1"/>
      <c r="K124" s="1"/>
    </row>
    <row r="125" spans="1:11" ht="15.75" customHeight="1" x14ac:dyDescent="0.25"/>
  </sheetData>
  <mergeCells count="4">
    <mergeCell ref="B10:J10"/>
    <mergeCell ref="E65:F65"/>
    <mergeCell ref="B73:J73"/>
    <mergeCell ref="B74:J74"/>
  </mergeCell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Coordinacion Financiera</cp:lastModifiedBy>
  <cp:lastPrinted>2024-03-08T16:09:02Z</cp:lastPrinted>
  <dcterms:created xsi:type="dcterms:W3CDTF">2008-09-11T04:47:20Z</dcterms:created>
  <dcterms:modified xsi:type="dcterms:W3CDTF">2024-03-08T16:27:16Z</dcterms:modified>
</cp:coreProperties>
</file>